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9440" windowHeight="787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43" i="1" l="1"/>
  <c r="E46" i="1" l="1"/>
  <c r="L46" i="1" s="1"/>
  <c r="N46" i="1" s="1"/>
  <c r="E45" i="1"/>
  <c r="L45" i="1" s="1"/>
  <c r="N45" i="1" s="1"/>
  <c r="E44" i="1"/>
  <c r="L44" i="1" s="1"/>
  <c r="N44" i="1" s="1"/>
  <c r="L43" i="1"/>
  <c r="E42" i="1"/>
  <c r="L42" i="1" s="1"/>
  <c r="N42" i="1" s="1"/>
  <c r="E41" i="1"/>
  <c r="L41" i="1" s="1"/>
  <c r="N41" i="1" s="1"/>
  <c r="E40" i="1"/>
  <c r="L40" i="1" s="1"/>
  <c r="N40" i="1" s="1"/>
  <c r="E32" i="1"/>
  <c r="E31" i="1"/>
  <c r="E30" i="1"/>
  <c r="E29" i="1"/>
  <c r="E28" i="1"/>
  <c r="E27" i="1"/>
  <c r="E26" i="1"/>
  <c r="E15" i="1"/>
  <c r="L15" i="1" s="1"/>
  <c r="N15" i="1" s="1"/>
  <c r="E12" i="1"/>
  <c r="L12" i="1" s="1"/>
  <c r="N12" i="1" s="1"/>
  <c r="E13" i="1"/>
  <c r="L13" i="1" s="1"/>
  <c r="N13" i="1" s="1"/>
  <c r="E14" i="1"/>
  <c r="L14" i="1" s="1"/>
  <c r="N14" i="1" s="1"/>
  <c r="E16" i="1"/>
  <c r="L16" i="1" s="1"/>
  <c r="N16" i="1" s="1"/>
  <c r="E17" i="1"/>
  <c r="L17" i="1" s="1"/>
  <c r="N17" i="1" s="1"/>
  <c r="E18" i="1"/>
  <c r="L18" i="1" s="1"/>
  <c r="N18" i="1" s="1"/>
  <c r="L32" i="1" l="1"/>
  <c r="N32" i="1" s="1"/>
  <c r="L31" i="1"/>
  <c r="N31" i="1" s="1"/>
  <c r="L30" i="1"/>
  <c r="N30" i="1" s="1"/>
  <c r="L29" i="1"/>
  <c r="N29" i="1" s="1"/>
  <c r="L28" i="1"/>
  <c r="N28" i="1" s="1"/>
  <c r="L27" i="1"/>
  <c r="N27" i="1" s="1"/>
  <c r="L26" i="1"/>
  <c r="N26" i="1" s="1"/>
</calcChain>
</file>

<file path=xl/sharedStrings.xml><?xml version="1.0" encoding="utf-8"?>
<sst xmlns="http://schemas.openxmlformats.org/spreadsheetml/2006/main" count="116" uniqueCount="32">
  <si>
    <t>№ п/п</t>
  </si>
  <si>
    <t>Наименование муниципальной услуги (выполнение работ)</t>
  </si>
  <si>
    <t>Учреждение</t>
  </si>
  <si>
    <t>Услуга (работа)</t>
  </si>
  <si>
    <t>ОТ1</t>
  </si>
  <si>
    <t>МЗ и ОЦДИ</t>
  </si>
  <si>
    <t>ИНЗ</t>
  </si>
  <si>
    <t>Всего</t>
  </si>
  <si>
    <t>Значение базового норматива затрат, тыс.руб</t>
  </si>
  <si>
    <t>Значение территориального корректирующего коэффициента</t>
  </si>
  <si>
    <t>Значение отраслевого корректирующего коэффициента</t>
  </si>
  <si>
    <t>Нормативные затраты, тыс.рублей</t>
  </si>
  <si>
    <t>Объем оказания услуг (работ)</t>
  </si>
  <si>
    <t>Итого нормативные затраты, тыс.рублей</t>
  </si>
  <si>
    <t>Показ кинофильмов</t>
  </si>
  <si>
    <t>Организация и проведение мероприятий</t>
  </si>
  <si>
    <t>Показ (организация показа) концертных программ</t>
  </si>
  <si>
    <t>Организация деятельности клубных формирований и формирований самодеятельного народного творчества</t>
  </si>
  <si>
    <t>Услуга</t>
  </si>
  <si>
    <t>МАУК «Бабаевский ЦКР»</t>
  </si>
  <si>
    <t>Организация и проведение культурно-массовых мероприятий (показ кинофильмов)</t>
  </si>
  <si>
    <t>Организация и проведение культурно-массовых мероприятий</t>
  </si>
  <si>
    <t xml:space="preserve">Работа </t>
  </si>
  <si>
    <t>ОХЗ</t>
  </si>
  <si>
    <t>УТВЕРЖДЕНО</t>
  </si>
  <si>
    <t>Постановлением администрации</t>
  </si>
  <si>
    <t>(Приложение 5)</t>
  </si>
  <si>
    <t>Значения базовых нормативных затрат на оказание муниципальных услуг (выполнение работ),  корректирующих коэффициентов к базовым нормативам затрат и значений нормативных затрат на оказание муниципальных услуг (выполнение работ) на плановый 2025 год</t>
  </si>
  <si>
    <t>Значения базовых нормативных затрат на оказание муниципальных услуг (выполнение работ),  корректирующих коэффициентов к базовым нормативам затрат и значений нормативных затрат на оказание муниципальных услуг (выполнение работ) на 2024 год</t>
  </si>
  <si>
    <t>Значения базовых нормативных затрат на оказание муниципальных услуг (выполнение работ),  корректирующих коэффициентов к базовым нормативам затрат и значений нормативных затрат на оказание муниципальных услуг (выполнение работ) на плановый 2026 год</t>
  </si>
  <si>
    <t xml:space="preserve"> Бабаевского муниципального округа</t>
  </si>
  <si>
    <t>от 28.12.2023  № 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</si>
</sst>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1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2" fontId="1" fillId="0" borderId="0" xfId="0" applyNumberFormat="1" applyFont="1" applyAlignment="1">
      <alignment vertical="top" wrapText="1"/>
    </xf>
    <xf numFmtId="2" fontId="1" fillId="0" borderId="0" xfId="0" applyNumberFormat="1" applyFont="1" applyFill="1" applyAlignment="1">
      <alignment wrapText="1"/>
    </xf>
    <xf numFmtId="2" fontId="3" fillId="0" borderId="0" xfId="0" applyNumberFormat="1" applyFont="1" applyAlignment="1">
      <alignment wrapText="1"/>
    </xf>
    <xf numFmtId="2" fontId="1" fillId="0" borderId="0" xfId="0" applyNumberFormat="1" applyFont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wrapText="1"/>
    </xf>
    <xf numFmtId="2" fontId="6" fillId="0" borderId="0" xfId="0" applyNumberFormat="1" applyFont="1" applyFill="1" applyAlignment="1">
      <alignment wrapText="1"/>
    </xf>
    <xf numFmtId="0" fontId="6" fillId="0" borderId="0" xfId="0" applyFont="1" applyAlignment="1">
      <alignment wrapText="1"/>
    </xf>
    <xf numFmtId="2" fontId="6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2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wrapText="1"/>
    </xf>
    <xf numFmtId="165" fontId="1" fillId="0" borderId="2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wrapText="1"/>
    </xf>
    <xf numFmtId="166" fontId="6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164" fontId="9" fillId="0" borderId="0" xfId="0" applyNumberFormat="1" applyFont="1" applyFill="1" applyAlignment="1">
      <alignment wrapText="1"/>
    </xf>
    <xf numFmtId="2" fontId="8" fillId="0" borderId="0" xfId="0" applyNumberFormat="1" applyFont="1" applyFill="1" applyAlignment="1">
      <alignment wrapText="1"/>
    </xf>
    <xf numFmtId="164" fontId="8" fillId="0" borderId="0" xfId="0" applyNumberFormat="1" applyFont="1" applyFill="1" applyAlignment="1">
      <alignment wrapText="1"/>
    </xf>
    <xf numFmtId="2" fontId="9" fillId="0" borderId="0" xfId="0" applyNumberFormat="1" applyFont="1" applyFill="1" applyAlignment="1">
      <alignment wrapText="1"/>
    </xf>
    <xf numFmtId="167" fontId="9" fillId="0" borderId="0" xfId="0" applyNumberFormat="1" applyFont="1" applyFill="1" applyAlignment="1">
      <alignment wrapText="1"/>
    </xf>
    <xf numFmtId="2" fontId="8" fillId="0" borderId="0" xfId="0" applyNumberFormat="1" applyFont="1" applyAlignment="1">
      <alignment wrapText="1"/>
    </xf>
    <xf numFmtId="0" fontId="8" fillId="0" borderId="0" xfId="0" applyFont="1" applyBorder="1" applyAlignment="1">
      <alignment wrapText="1"/>
    </xf>
    <xf numFmtId="2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164" fontId="8" fillId="0" borderId="0" xfId="0" applyNumberFormat="1" applyFont="1" applyAlignment="1">
      <alignment wrapText="1"/>
    </xf>
    <xf numFmtId="166" fontId="7" fillId="0" borderId="0" xfId="0" applyNumberFormat="1" applyFont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wrapText="1"/>
    </xf>
    <xf numFmtId="164" fontId="9" fillId="2" borderId="0" xfId="0" applyNumberFormat="1" applyFont="1" applyFill="1" applyAlignment="1">
      <alignment wrapText="1"/>
    </xf>
    <xf numFmtId="2" fontId="7" fillId="2" borderId="0" xfId="0" applyNumberFormat="1" applyFont="1" applyFill="1" applyAlignment="1">
      <alignment wrapText="1"/>
    </xf>
    <xf numFmtId="0" fontId="6" fillId="2" borderId="0" xfId="0" applyFont="1" applyFill="1" applyAlignment="1">
      <alignment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2" fontId="9" fillId="2" borderId="0" xfId="0" applyNumberFormat="1" applyFont="1" applyFill="1" applyAlignment="1">
      <alignment wrapText="1"/>
    </xf>
    <xf numFmtId="167" fontId="9" fillId="2" borderId="0" xfId="0" applyNumberFormat="1" applyFont="1" applyFill="1" applyAlignment="1">
      <alignment wrapText="1"/>
    </xf>
    <xf numFmtId="166" fontId="7" fillId="2" borderId="0" xfId="0" applyNumberFormat="1" applyFont="1" applyFill="1" applyAlignment="1">
      <alignment wrapText="1"/>
    </xf>
    <xf numFmtId="0" fontId="1" fillId="2" borderId="0" xfId="0" applyFont="1" applyFill="1" applyAlignment="1">
      <alignment wrapText="1"/>
    </xf>
    <xf numFmtId="165" fontId="6" fillId="2" borderId="0" xfId="0" applyNumberFormat="1" applyFont="1" applyFill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2" fontId="1" fillId="0" borderId="3" xfId="0" applyNumberFormat="1" applyFont="1" applyFill="1" applyBorder="1" applyAlignment="1">
      <alignment wrapText="1"/>
    </xf>
    <xf numFmtId="2" fontId="1" fillId="0" borderId="4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8"/>
  <sheetViews>
    <sheetView tabSelected="1" zoomScale="70" zoomScaleNormal="70" workbookViewId="0">
      <selection activeCell="P35" sqref="P35:R35"/>
    </sheetView>
  </sheetViews>
  <sheetFormatPr defaultRowHeight="15.75" x14ac:dyDescent="0.25"/>
  <cols>
    <col min="1" max="1" width="5.140625" style="1" customWidth="1"/>
    <col min="2" max="2" width="29.28515625" style="1" customWidth="1"/>
    <col min="3" max="3" width="15" style="1" customWidth="1"/>
    <col min="4" max="4" width="9.140625" style="1"/>
    <col min="5" max="5" width="11.42578125" style="1" customWidth="1"/>
    <col min="6" max="9" width="9.140625" style="1"/>
    <col min="10" max="10" width="7.42578125" style="1" customWidth="1"/>
    <col min="11" max="11" width="7.5703125" style="1" customWidth="1"/>
    <col min="12" max="12" width="9.42578125" style="1" customWidth="1"/>
    <col min="13" max="13" width="9.140625" style="1"/>
    <col min="14" max="14" width="10.28515625" style="6" customWidth="1"/>
    <col min="15" max="15" width="10.5703125" style="33" bestFit="1" customWidth="1"/>
    <col min="16" max="16" width="13.140625" style="33" bestFit="1" customWidth="1"/>
    <col min="17" max="17" width="12.140625" style="33" bestFit="1" customWidth="1"/>
    <col min="18" max="18" width="15.140625" style="1" bestFit="1" customWidth="1"/>
    <col min="19" max="19" width="15.42578125" style="1" customWidth="1"/>
    <col min="20" max="20" width="12.85546875" style="1" bestFit="1" customWidth="1"/>
    <col min="21" max="22" width="12.140625" style="1" bestFit="1" customWidth="1"/>
    <col min="23" max="23" width="12.85546875" style="1" bestFit="1" customWidth="1"/>
    <col min="24" max="16384" width="9.140625" style="1"/>
  </cols>
  <sheetData>
    <row r="2" spans="1:18" ht="18.75" x14ac:dyDescent="0.3">
      <c r="B2" s="5"/>
      <c r="K2" s="76" t="s">
        <v>24</v>
      </c>
      <c r="L2" s="76"/>
      <c r="M2" s="76"/>
    </row>
    <row r="3" spans="1:18" ht="15" customHeight="1" x14ac:dyDescent="0.25">
      <c r="K3" s="75" t="s">
        <v>25</v>
      </c>
      <c r="L3" s="75"/>
      <c r="M3" s="75"/>
      <c r="N3" s="84"/>
    </row>
    <row r="4" spans="1:18" ht="18" customHeight="1" x14ac:dyDescent="0.25">
      <c r="K4" s="75" t="s">
        <v>30</v>
      </c>
      <c r="L4" s="75"/>
      <c r="M4" s="75"/>
      <c r="N4" s="75"/>
    </row>
    <row r="5" spans="1:18" ht="15" customHeight="1" x14ac:dyDescent="0.25">
      <c r="K5" s="80" t="s">
        <v>31</v>
      </c>
      <c r="L5" s="83"/>
      <c r="M5" s="83"/>
      <c r="N5" s="83"/>
    </row>
    <row r="6" spans="1:18" x14ac:dyDescent="0.25">
      <c r="K6" s="7"/>
      <c r="L6" s="7"/>
      <c r="N6" s="8"/>
    </row>
    <row r="7" spans="1:18" x14ac:dyDescent="0.25">
      <c r="K7" s="76" t="s">
        <v>26</v>
      </c>
      <c r="L7" s="76"/>
      <c r="M7" s="76"/>
    </row>
    <row r="9" spans="1:18" ht="70.5" customHeight="1" x14ac:dyDescent="0.25">
      <c r="C9" s="73" t="s">
        <v>28</v>
      </c>
      <c r="D9" s="74"/>
      <c r="E9" s="74"/>
      <c r="F9" s="74"/>
      <c r="G9" s="74"/>
      <c r="H9" s="74"/>
      <c r="I9" s="74"/>
      <c r="J9" s="74"/>
      <c r="K9" s="74"/>
      <c r="L9" s="74"/>
      <c r="M9" s="74"/>
    </row>
    <row r="10" spans="1:18" s="4" customFormat="1" ht="39" customHeight="1" x14ac:dyDescent="0.25">
      <c r="A10" s="66" t="s">
        <v>0</v>
      </c>
      <c r="B10" s="66" t="s">
        <v>1</v>
      </c>
      <c r="C10" s="66" t="s">
        <v>2</v>
      </c>
      <c r="D10" s="66" t="s">
        <v>3</v>
      </c>
      <c r="E10" s="68" t="s">
        <v>8</v>
      </c>
      <c r="F10" s="69"/>
      <c r="G10" s="69"/>
      <c r="H10" s="69"/>
      <c r="I10" s="69"/>
      <c r="J10" s="66" t="s">
        <v>9</v>
      </c>
      <c r="K10" s="66" t="s">
        <v>10</v>
      </c>
      <c r="L10" s="66" t="s">
        <v>11</v>
      </c>
      <c r="M10" s="66" t="s">
        <v>12</v>
      </c>
      <c r="N10" s="70" t="s">
        <v>13</v>
      </c>
      <c r="O10" s="34"/>
      <c r="P10" s="34"/>
      <c r="Q10" s="34"/>
    </row>
    <row r="11" spans="1:18" s="4" customFormat="1" ht="38.25" customHeight="1" x14ac:dyDescent="0.25">
      <c r="A11" s="67"/>
      <c r="B11" s="67"/>
      <c r="C11" s="67"/>
      <c r="D11" s="67"/>
      <c r="E11" s="13" t="s">
        <v>7</v>
      </c>
      <c r="F11" s="14" t="s">
        <v>4</v>
      </c>
      <c r="G11" s="14" t="s">
        <v>5</v>
      </c>
      <c r="H11" s="14" t="s">
        <v>6</v>
      </c>
      <c r="I11" s="14" t="s">
        <v>23</v>
      </c>
      <c r="J11" s="67"/>
      <c r="K11" s="67"/>
      <c r="L11" s="67"/>
      <c r="M11" s="67"/>
      <c r="N11" s="71"/>
      <c r="O11" s="34"/>
      <c r="P11" s="34"/>
      <c r="Q11" s="34"/>
    </row>
    <row r="12" spans="1:18" s="20" customFormat="1" ht="42" customHeight="1" x14ac:dyDescent="0.3">
      <c r="A12" s="19">
        <v>1</v>
      </c>
      <c r="B12" s="14" t="s">
        <v>14</v>
      </c>
      <c r="C12" s="14" t="s">
        <v>19</v>
      </c>
      <c r="D12" s="14" t="s">
        <v>18</v>
      </c>
      <c r="E12" s="27">
        <f t="shared" ref="E12:E18" si="0">F12+G12+H12+I12</f>
        <v>15.859</v>
      </c>
      <c r="F12" s="29">
        <v>0.31552999999999998</v>
      </c>
      <c r="G12" s="27">
        <v>0.21858</v>
      </c>
      <c r="H12" s="27">
        <v>9.8720000000000002E-2</v>
      </c>
      <c r="I12" s="27">
        <v>15.22617</v>
      </c>
      <c r="J12" s="12">
        <v>1</v>
      </c>
      <c r="K12" s="12">
        <v>1</v>
      </c>
      <c r="L12" s="12">
        <f>E12*J12*K12</f>
        <v>15.859</v>
      </c>
      <c r="M12" s="12">
        <v>360</v>
      </c>
      <c r="N12" s="26">
        <f t="shared" ref="N12:N18" si="1">L12*M12</f>
        <v>5709.24</v>
      </c>
      <c r="O12" s="35"/>
      <c r="P12" s="36"/>
      <c r="Q12" s="35"/>
      <c r="R12" s="28"/>
    </row>
    <row r="13" spans="1:18" s="20" customFormat="1" ht="25.5" customHeight="1" x14ac:dyDescent="0.3">
      <c r="A13" s="19">
        <v>2</v>
      </c>
      <c r="B13" s="14" t="s">
        <v>15</v>
      </c>
      <c r="C13" s="14" t="s">
        <v>19</v>
      </c>
      <c r="D13" s="14" t="s">
        <v>18</v>
      </c>
      <c r="E13" s="27">
        <f t="shared" si="0"/>
        <v>0.69964999999999988</v>
      </c>
      <c r="F13" s="29">
        <v>0.25091999999999998</v>
      </c>
      <c r="G13" s="27">
        <v>1.7409999999999998E-2</v>
      </c>
      <c r="H13" s="27">
        <v>3.9699999999999996E-3</v>
      </c>
      <c r="I13" s="27">
        <v>0.42735000000000001</v>
      </c>
      <c r="J13" s="12">
        <v>1</v>
      </c>
      <c r="K13" s="12">
        <v>1</v>
      </c>
      <c r="L13" s="12">
        <f t="shared" ref="L13:L18" si="2">E13*J13*K13</f>
        <v>0.69964999999999988</v>
      </c>
      <c r="M13" s="12">
        <v>10200</v>
      </c>
      <c r="N13" s="26">
        <f t="shared" si="1"/>
        <v>7136.4299999999985</v>
      </c>
      <c r="O13" s="35"/>
      <c r="P13" s="36"/>
      <c r="Q13" s="35"/>
      <c r="R13" s="28"/>
    </row>
    <row r="14" spans="1:18" s="20" customFormat="1" ht="30.75" customHeight="1" x14ac:dyDescent="0.3">
      <c r="A14" s="19">
        <v>3</v>
      </c>
      <c r="B14" s="14" t="s">
        <v>16</v>
      </c>
      <c r="C14" s="14" t="s">
        <v>19</v>
      </c>
      <c r="D14" s="14" t="s">
        <v>18</v>
      </c>
      <c r="E14" s="27">
        <f t="shared" si="0"/>
        <v>1.4322599999999999</v>
      </c>
      <c r="F14" s="29">
        <v>0.28008</v>
      </c>
      <c r="G14" s="27">
        <v>3.9699999999999999E-2</v>
      </c>
      <c r="H14" s="27">
        <v>9.2099999999999994E-3</v>
      </c>
      <c r="I14" s="27">
        <v>1.10327</v>
      </c>
      <c r="J14" s="12"/>
      <c r="K14" s="12">
        <v>1</v>
      </c>
      <c r="L14" s="12">
        <f>E14</f>
        <v>1.4322599999999999</v>
      </c>
      <c r="M14" s="12">
        <v>4400</v>
      </c>
      <c r="N14" s="26">
        <f t="shared" si="1"/>
        <v>6301.9439999999995</v>
      </c>
      <c r="O14" s="35"/>
      <c r="P14" s="36"/>
      <c r="Q14" s="35"/>
      <c r="R14" s="28"/>
    </row>
    <row r="15" spans="1:18" s="56" customFormat="1" ht="58.5" customHeight="1" x14ac:dyDescent="0.3">
      <c r="A15" s="48">
        <v>4</v>
      </c>
      <c r="B15" s="49" t="s">
        <v>17</v>
      </c>
      <c r="C15" s="49" t="s">
        <v>19</v>
      </c>
      <c r="D15" s="49" t="s">
        <v>18</v>
      </c>
      <c r="E15" s="47">
        <f t="shared" si="0"/>
        <v>8.3331</v>
      </c>
      <c r="F15" s="50">
        <v>0.91840999999999995</v>
      </c>
      <c r="G15" s="47">
        <v>6.0400000000000002E-3</v>
      </c>
      <c r="H15" s="47">
        <v>0.27338000000000001</v>
      </c>
      <c r="I15" s="47">
        <v>7.1352700000000002</v>
      </c>
      <c r="J15" s="51">
        <v>1</v>
      </c>
      <c r="K15" s="51">
        <v>1</v>
      </c>
      <c r="L15" s="51">
        <f t="shared" si="2"/>
        <v>8.3331</v>
      </c>
      <c r="M15" s="51">
        <v>130</v>
      </c>
      <c r="N15" s="52">
        <f>L15*M15</f>
        <v>1083.3029999999999</v>
      </c>
      <c r="O15" s="53"/>
      <c r="P15" s="54"/>
      <c r="Q15" s="53"/>
      <c r="R15" s="55"/>
    </row>
    <row r="16" spans="1:18" s="20" customFormat="1" ht="45" customHeight="1" x14ac:dyDescent="0.3">
      <c r="A16" s="19">
        <v>5</v>
      </c>
      <c r="B16" s="14" t="s">
        <v>20</v>
      </c>
      <c r="C16" s="14" t="s">
        <v>19</v>
      </c>
      <c r="D16" s="14" t="s">
        <v>22</v>
      </c>
      <c r="E16" s="27">
        <f t="shared" si="0"/>
        <v>7.4756400000000003</v>
      </c>
      <c r="F16" s="30">
        <v>0.13972000000000001</v>
      </c>
      <c r="G16" s="27">
        <v>0.48110000000000003</v>
      </c>
      <c r="H16" s="27">
        <v>0.11261</v>
      </c>
      <c r="I16" s="47">
        <v>6.74221</v>
      </c>
      <c r="J16" s="12">
        <v>1</v>
      </c>
      <c r="K16" s="12">
        <v>1</v>
      </c>
      <c r="L16" s="12">
        <f t="shared" si="2"/>
        <v>7.4756400000000003</v>
      </c>
      <c r="M16" s="12">
        <v>360</v>
      </c>
      <c r="N16" s="26">
        <f t="shared" si="1"/>
        <v>2691.2303999999999</v>
      </c>
      <c r="O16" s="35"/>
      <c r="P16" s="36"/>
      <c r="Q16" s="35"/>
      <c r="R16" s="28"/>
    </row>
    <row r="17" spans="1:20" s="20" customFormat="1" ht="32.25" customHeight="1" x14ac:dyDescent="0.3">
      <c r="A17" s="19">
        <v>6</v>
      </c>
      <c r="B17" s="14" t="s">
        <v>21</v>
      </c>
      <c r="C17" s="14" t="s">
        <v>19</v>
      </c>
      <c r="D17" s="14" t="s">
        <v>22</v>
      </c>
      <c r="E17" s="27">
        <f t="shared" si="0"/>
        <v>3.9059999999999997E-2</v>
      </c>
      <c r="F17" s="29">
        <v>2.247E-2</v>
      </c>
      <c r="G17" s="27">
        <v>2.7200000000000002E-3</v>
      </c>
      <c r="H17" s="27">
        <v>1.01E-3</v>
      </c>
      <c r="I17" s="27">
        <v>1.286E-2</v>
      </c>
      <c r="J17" s="12">
        <v>1</v>
      </c>
      <c r="K17" s="12">
        <v>1</v>
      </c>
      <c r="L17" s="12">
        <f t="shared" si="2"/>
        <v>3.9059999999999997E-2</v>
      </c>
      <c r="M17" s="12">
        <v>40000</v>
      </c>
      <c r="N17" s="26">
        <f t="shared" si="1"/>
        <v>1562.3999999999999</v>
      </c>
      <c r="O17" s="35"/>
      <c r="P17" s="36"/>
      <c r="Q17" s="35"/>
      <c r="R17" s="28"/>
    </row>
    <row r="18" spans="1:20" s="20" customFormat="1" ht="58.5" customHeight="1" x14ac:dyDescent="0.3">
      <c r="A18" s="19">
        <v>7</v>
      </c>
      <c r="B18" s="14" t="s">
        <v>17</v>
      </c>
      <c r="C18" s="14" t="s">
        <v>19</v>
      </c>
      <c r="D18" s="14" t="s">
        <v>22</v>
      </c>
      <c r="E18" s="27">
        <f t="shared" si="0"/>
        <v>63.437910000000002</v>
      </c>
      <c r="F18" s="29">
        <v>2.19957</v>
      </c>
      <c r="G18" s="27">
        <v>6.9999999999999994E-5</v>
      </c>
      <c r="H18" s="27">
        <v>3.3500000000000001E-3</v>
      </c>
      <c r="I18" s="27">
        <v>61.234920000000002</v>
      </c>
      <c r="J18" s="12">
        <v>1</v>
      </c>
      <c r="K18" s="12">
        <v>1</v>
      </c>
      <c r="L18" s="12">
        <f t="shared" si="2"/>
        <v>63.437910000000002</v>
      </c>
      <c r="M18" s="12">
        <v>86</v>
      </c>
      <c r="N18" s="26">
        <f t="shared" si="1"/>
        <v>5455.6602600000006</v>
      </c>
      <c r="O18" s="35"/>
      <c r="P18" s="36"/>
      <c r="Q18" s="37"/>
      <c r="R18" s="28"/>
      <c r="S18" s="21"/>
    </row>
    <row r="19" spans="1:20" s="4" customFormat="1" ht="29.25" customHeight="1" x14ac:dyDescent="0.25">
      <c r="A19" s="9"/>
      <c r="B19" s="10"/>
      <c r="C19" s="10"/>
      <c r="D19" s="10"/>
      <c r="E19" s="9"/>
      <c r="F19" s="9"/>
      <c r="G19" s="9"/>
      <c r="H19" s="9"/>
      <c r="I19" s="9"/>
      <c r="J19" s="9"/>
      <c r="K19" s="9"/>
      <c r="L19" s="9"/>
      <c r="M19" s="9"/>
      <c r="N19" s="11"/>
      <c r="O19" s="34"/>
      <c r="P19" s="38"/>
      <c r="Q19" s="37"/>
    </row>
    <row r="20" spans="1:20" ht="62.25" customHeight="1" x14ac:dyDescent="0.25"/>
    <row r="21" spans="1:20" ht="70.5" customHeight="1" x14ac:dyDescent="0.25">
      <c r="C21" s="73" t="s">
        <v>27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</row>
    <row r="24" spans="1:20" ht="39" customHeight="1" x14ac:dyDescent="0.25">
      <c r="A24" s="64" t="s">
        <v>0</v>
      </c>
      <c r="B24" s="78" t="s">
        <v>1</v>
      </c>
      <c r="C24" s="78" t="s">
        <v>2</v>
      </c>
      <c r="D24" s="78" t="s">
        <v>3</v>
      </c>
      <c r="E24" s="85" t="s">
        <v>8</v>
      </c>
      <c r="F24" s="86"/>
      <c r="G24" s="86"/>
      <c r="H24" s="86"/>
      <c r="I24" s="86"/>
      <c r="J24" s="78" t="s">
        <v>9</v>
      </c>
      <c r="K24" s="78" t="s">
        <v>10</v>
      </c>
      <c r="L24" s="78" t="s">
        <v>11</v>
      </c>
      <c r="M24" s="78" t="s">
        <v>12</v>
      </c>
      <c r="N24" s="81" t="s">
        <v>13</v>
      </c>
    </row>
    <row r="25" spans="1:20" ht="31.5" customHeight="1" x14ac:dyDescent="0.25">
      <c r="A25" s="65"/>
      <c r="B25" s="79"/>
      <c r="C25" s="79"/>
      <c r="D25" s="79"/>
      <c r="E25" s="2" t="s">
        <v>7</v>
      </c>
      <c r="F25" s="3" t="s">
        <v>4</v>
      </c>
      <c r="G25" s="3" t="s">
        <v>5</v>
      </c>
      <c r="H25" s="3" t="s">
        <v>6</v>
      </c>
      <c r="I25" s="3" t="s">
        <v>23</v>
      </c>
      <c r="J25" s="79"/>
      <c r="K25" s="79"/>
      <c r="L25" s="79"/>
      <c r="M25" s="79"/>
      <c r="N25" s="82"/>
      <c r="R25" s="6"/>
    </row>
    <row r="26" spans="1:20" s="20" customFormat="1" ht="54.75" customHeight="1" x14ac:dyDescent="0.25">
      <c r="A26" s="2">
        <v>1</v>
      </c>
      <c r="B26" s="25" t="s">
        <v>14</v>
      </c>
      <c r="C26" s="25" t="s">
        <v>19</v>
      </c>
      <c r="D26" s="25" t="s">
        <v>18</v>
      </c>
      <c r="E26" s="27">
        <f t="shared" ref="E26:E32" si="3">F26+G26+H26+I26</f>
        <v>16.05733</v>
      </c>
      <c r="F26" s="29">
        <v>0.51385999999999998</v>
      </c>
      <c r="G26" s="27">
        <v>0.21858</v>
      </c>
      <c r="H26" s="27">
        <v>9.8720000000000002E-2</v>
      </c>
      <c r="I26" s="27">
        <v>15.22617</v>
      </c>
      <c r="J26" s="12">
        <v>1</v>
      </c>
      <c r="K26" s="12">
        <v>1</v>
      </c>
      <c r="L26" s="12">
        <f>E26*J26*K26</f>
        <v>16.05733</v>
      </c>
      <c r="M26" s="12">
        <v>360</v>
      </c>
      <c r="N26" s="26">
        <f t="shared" ref="N26:N32" si="4">L26*M26</f>
        <v>5780.6387999999997</v>
      </c>
      <c r="O26" s="35"/>
      <c r="P26" s="39"/>
      <c r="Q26" s="40"/>
    </row>
    <row r="27" spans="1:20" s="20" customFormat="1" ht="53.25" customHeight="1" x14ac:dyDescent="0.25">
      <c r="A27" s="2">
        <v>2</v>
      </c>
      <c r="B27" s="25" t="s">
        <v>15</v>
      </c>
      <c r="C27" s="25" t="s">
        <v>19</v>
      </c>
      <c r="D27" s="25" t="s">
        <v>18</v>
      </c>
      <c r="E27" s="27">
        <f t="shared" si="3"/>
        <v>0.70665</v>
      </c>
      <c r="F27" s="29">
        <v>0.25791999999999998</v>
      </c>
      <c r="G27" s="27">
        <v>1.7409999999999998E-2</v>
      </c>
      <c r="H27" s="27">
        <v>3.9699999999999996E-3</v>
      </c>
      <c r="I27" s="27">
        <v>0.42735000000000001</v>
      </c>
      <c r="J27" s="12">
        <v>1</v>
      </c>
      <c r="K27" s="12">
        <v>1</v>
      </c>
      <c r="L27" s="12">
        <f t="shared" ref="L27" si="5">E27*J27*K27</f>
        <v>0.70665</v>
      </c>
      <c r="M27" s="12">
        <v>10200</v>
      </c>
      <c r="N27" s="26">
        <f t="shared" si="4"/>
        <v>7207.83</v>
      </c>
      <c r="O27" s="35"/>
      <c r="P27" s="39"/>
      <c r="Q27" s="40"/>
    </row>
    <row r="28" spans="1:20" s="20" customFormat="1" ht="30.75" customHeight="1" x14ac:dyDescent="0.25">
      <c r="A28" s="2">
        <v>3</v>
      </c>
      <c r="B28" s="25" t="s">
        <v>16</v>
      </c>
      <c r="C28" s="25" t="s">
        <v>19</v>
      </c>
      <c r="D28" s="25" t="s">
        <v>18</v>
      </c>
      <c r="E28" s="27">
        <f t="shared" si="3"/>
        <v>1.4484900000000001</v>
      </c>
      <c r="F28" s="29">
        <v>0.29631000000000002</v>
      </c>
      <c r="G28" s="27">
        <v>3.9699999999999999E-2</v>
      </c>
      <c r="H28" s="27">
        <v>9.2099999999999994E-3</v>
      </c>
      <c r="I28" s="27">
        <v>1.10327</v>
      </c>
      <c r="J28" s="12"/>
      <c r="K28" s="12">
        <v>1</v>
      </c>
      <c r="L28" s="12">
        <f>E28</f>
        <v>1.4484900000000001</v>
      </c>
      <c r="M28" s="12">
        <v>4400</v>
      </c>
      <c r="N28" s="26">
        <f t="shared" si="4"/>
        <v>6373.3560000000007</v>
      </c>
      <c r="O28" s="35"/>
      <c r="P28" s="39"/>
      <c r="Q28" s="40"/>
    </row>
    <row r="29" spans="1:20" s="56" customFormat="1" ht="58.5" customHeight="1" x14ac:dyDescent="0.25">
      <c r="A29" s="57">
        <v>4</v>
      </c>
      <c r="B29" s="58" t="s">
        <v>17</v>
      </c>
      <c r="C29" s="58" t="s">
        <v>19</v>
      </c>
      <c r="D29" s="58" t="s">
        <v>18</v>
      </c>
      <c r="E29" s="47">
        <f t="shared" si="3"/>
        <v>0.95042000000000004</v>
      </c>
      <c r="F29" s="50">
        <v>0.33100000000000002</v>
      </c>
      <c r="G29" s="47">
        <v>6.0400000000000002E-3</v>
      </c>
      <c r="H29" s="47">
        <v>0.27338000000000001</v>
      </c>
      <c r="I29" s="47">
        <v>0.34</v>
      </c>
      <c r="J29" s="51">
        <v>1</v>
      </c>
      <c r="K29" s="51">
        <v>1</v>
      </c>
      <c r="L29" s="51">
        <f t="shared" ref="L29:L32" si="6">E29*J29*K29</f>
        <v>0.95042000000000004</v>
      </c>
      <c r="M29" s="51">
        <v>130</v>
      </c>
      <c r="N29" s="52">
        <f t="shared" si="4"/>
        <v>123.55460000000001</v>
      </c>
      <c r="O29" s="53"/>
      <c r="P29" s="59"/>
      <c r="Q29" s="60"/>
    </row>
    <row r="30" spans="1:20" s="20" customFormat="1" ht="45" customHeight="1" x14ac:dyDescent="0.25">
      <c r="A30" s="2">
        <v>5</v>
      </c>
      <c r="B30" s="25" t="s">
        <v>20</v>
      </c>
      <c r="C30" s="25" t="s">
        <v>19</v>
      </c>
      <c r="D30" s="25" t="s">
        <v>22</v>
      </c>
      <c r="E30" s="27">
        <f t="shared" si="3"/>
        <v>7.6739699999999997</v>
      </c>
      <c r="F30" s="30">
        <v>0.33805000000000002</v>
      </c>
      <c r="G30" s="27">
        <v>0.48110000000000003</v>
      </c>
      <c r="H30" s="27">
        <v>0.11261</v>
      </c>
      <c r="I30" s="27">
        <v>6.74221</v>
      </c>
      <c r="J30" s="12">
        <v>1</v>
      </c>
      <c r="K30" s="12">
        <v>1</v>
      </c>
      <c r="L30" s="12">
        <f t="shared" si="6"/>
        <v>7.6739699999999997</v>
      </c>
      <c r="M30" s="12">
        <v>360</v>
      </c>
      <c r="N30" s="26">
        <f t="shared" si="4"/>
        <v>2762.6291999999999</v>
      </c>
      <c r="O30" s="35"/>
      <c r="P30" s="39"/>
      <c r="Q30" s="40"/>
    </row>
    <row r="31" spans="1:20" s="20" customFormat="1" ht="32.25" customHeight="1" x14ac:dyDescent="0.25">
      <c r="A31" s="2">
        <v>6</v>
      </c>
      <c r="B31" s="25" t="s">
        <v>21</v>
      </c>
      <c r="C31" s="25" t="s">
        <v>19</v>
      </c>
      <c r="D31" s="25" t="s">
        <v>22</v>
      </c>
      <c r="E31" s="27">
        <f t="shared" si="3"/>
        <v>4.0849999999999997E-2</v>
      </c>
      <c r="F31" s="29">
        <v>2.426E-2</v>
      </c>
      <c r="G31" s="27">
        <v>2.7200000000000002E-3</v>
      </c>
      <c r="H31" s="27">
        <v>1.01E-3</v>
      </c>
      <c r="I31" s="27">
        <v>1.286E-2</v>
      </c>
      <c r="J31" s="12">
        <v>1</v>
      </c>
      <c r="K31" s="12">
        <v>1</v>
      </c>
      <c r="L31" s="12">
        <f t="shared" si="6"/>
        <v>4.0849999999999997E-2</v>
      </c>
      <c r="M31" s="12">
        <v>40000</v>
      </c>
      <c r="N31" s="26">
        <f t="shared" si="4"/>
        <v>1634</v>
      </c>
      <c r="O31" s="35"/>
      <c r="P31" s="39"/>
      <c r="Q31" s="40"/>
    </row>
    <row r="32" spans="1:20" s="20" customFormat="1" ht="58.5" customHeight="1" x14ac:dyDescent="0.25">
      <c r="A32" s="2">
        <v>7</v>
      </c>
      <c r="B32" s="25" t="s">
        <v>17</v>
      </c>
      <c r="C32" s="25" t="s">
        <v>19</v>
      </c>
      <c r="D32" s="25" t="s">
        <v>22</v>
      </c>
      <c r="E32" s="27">
        <f t="shared" si="3"/>
        <v>64.268140000000002</v>
      </c>
      <c r="F32" s="29">
        <v>3.0297999999999998</v>
      </c>
      <c r="G32" s="27">
        <v>6.9999999999999994E-5</v>
      </c>
      <c r="H32" s="27">
        <v>3.3500000000000001E-3</v>
      </c>
      <c r="I32" s="27">
        <v>61.234920000000002</v>
      </c>
      <c r="J32" s="12">
        <v>1</v>
      </c>
      <c r="K32" s="12">
        <v>1</v>
      </c>
      <c r="L32" s="12">
        <f t="shared" si="6"/>
        <v>64.268140000000002</v>
      </c>
      <c r="M32" s="12">
        <v>86</v>
      </c>
      <c r="N32" s="26">
        <f t="shared" si="4"/>
        <v>5527.0600400000003</v>
      </c>
      <c r="O32" s="35"/>
      <c r="P32" s="39"/>
      <c r="Q32" s="40"/>
      <c r="T32" s="21"/>
    </row>
    <row r="33" spans="1:23" x14ac:dyDescent="0.25">
      <c r="P33" s="41"/>
      <c r="R33" s="6"/>
    </row>
    <row r="34" spans="1:23" ht="81.75" customHeight="1" x14ac:dyDescent="0.25">
      <c r="K34" s="80"/>
      <c r="L34" s="80"/>
      <c r="M34" s="80"/>
      <c r="N34" s="18"/>
      <c r="P34" s="41"/>
      <c r="S34" s="6"/>
      <c r="U34" s="4"/>
      <c r="V34" s="24"/>
    </row>
    <row r="35" spans="1:23" ht="70.5" customHeight="1" x14ac:dyDescent="0.25">
      <c r="C35" s="73" t="s">
        <v>29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P35" s="75"/>
      <c r="Q35" s="75"/>
      <c r="R35" s="75"/>
      <c r="S35" s="15"/>
    </row>
    <row r="36" spans="1:23" x14ac:dyDescent="0.25">
      <c r="P36" s="75"/>
      <c r="Q36" s="75"/>
      <c r="R36" s="75"/>
      <c r="S36" s="75"/>
    </row>
    <row r="37" spans="1:23" x14ac:dyDescent="0.25">
      <c r="P37" s="72"/>
      <c r="Q37" s="72"/>
      <c r="R37" s="72"/>
      <c r="S37" s="6"/>
    </row>
    <row r="38" spans="1:23" ht="39" customHeight="1" x14ac:dyDescent="0.25">
      <c r="A38" s="64" t="s">
        <v>0</v>
      </c>
      <c r="B38" s="66" t="s">
        <v>1</v>
      </c>
      <c r="C38" s="66" t="s">
        <v>2</v>
      </c>
      <c r="D38" s="66" t="s">
        <v>3</v>
      </c>
      <c r="E38" s="68" t="s">
        <v>8</v>
      </c>
      <c r="F38" s="69"/>
      <c r="G38" s="69"/>
      <c r="H38" s="69"/>
      <c r="I38" s="69"/>
      <c r="J38" s="66" t="s">
        <v>9</v>
      </c>
      <c r="K38" s="66" t="s">
        <v>10</v>
      </c>
      <c r="L38" s="66" t="s">
        <v>11</v>
      </c>
      <c r="M38" s="66" t="s">
        <v>12</v>
      </c>
      <c r="N38" s="70" t="s">
        <v>13</v>
      </c>
      <c r="P38" s="42"/>
      <c r="Q38" s="42"/>
      <c r="R38" s="76"/>
      <c r="S38" s="77"/>
    </row>
    <row r="39" spans="1:23" ht="31.5" customHeight="1" x14ac:dyDescent="0.25">
      <c r="A39" s="65"/>
      <c r="B39" s="67"/>
      <c r="C39" s="67"/>
      <c r="D39" s="67"/>
      <c r="E39" s="13" t="s">
        <v>7</v>
      </c>
      <c r="F39" s="14" t="s">
        <v>4</v>
      </c>
      <c r="G39" s="14" t="s">
        <v>5</v>
      </c>
      <c r="H39" s="14" t="s">
        <v>6</v>
      </c>
      <c r="I39" s="14" t="s">
        <v>23</v>
      </c>
      <c r="J39" s="67"/>
      <c r="K39" s="67"/>
      <c r="L39" s="67"/>
      <c r="M39" s="67"/>
      <c r="N39" s="71"/>
      <c r="P39" s="42"/>
      <c r="Q39" s="42"/>
      <c r="R39" s="6"/>
      <c r="S39" s="17"/>
    </row>
    <row r="40" spans="1:23" s="20" customFormat="1" ht="19.5" customHeight="1" x14ac:dyDescent="0.3">
      <c r="A40" s="2">
        <v>1</v>
      </c>
      <c r="B40" s="14" t="s">
        <v>14</v>
      </c>
      <c r="C40" s="14" t="s">
        <v>19</v>
      </c>
      <c r="D40" s="14" t="s">
        <v>18</v>
      </c>
      <c r="E40" s="27">
        <f t="shared" ref="E40:E46" si="7">F40+G40+H40+I40</f>
        <v>16.415769999999998</v>
      </c>
      <c r="F40" s="29">
        <v>0.87229999999999996</v>
      </c>
      <c r="G40" s="27">
        <v>0.21858</v>
      </c>
      <c r="H40" s="27">
        <v>9.8720000000000002E-2</v>
      </c>
      <c r="I40" s="27">
        <v>15.22617</v>
      </c>
      <c r="J40" s="12">
        <v>1</v>
      </c>
      <c r="K40" s="12">
        <v>1</v>
      </c>
      <c r="L40" s="12">
        <f>E40*J40*K40</f>
        <v>16.415769999999998</v>
      </c>
      <c r="M40" s="12">
        <v>360</v>
      </c>
      <c r="N40" s="26">
        <f t="shared" ref="N40:N46" si="8">L40*M40</f>
        <v>5909.6771999999992</v>
      </c>
      <c r="O40" s="35"/>
      <c r="P40" s="39"/>
      <c r="Q40" s="46"/>
      <c r="R40" s="1"/>
      <c r="S40" s="31"/>
    </row>
    <row r="41" spans="1:23" s="20" customFormat="1" ht="25.5" customHeight="1" x14ac:dyDescent="0.3">
      <c r="A41" s="2">
        <v>2</v>
      </c>
      <c r="B41" s="14" t="s">
        <v>15</v>
      </c>
      <c r="C41" s="14" t="s">
        <v>19</v>
      </c>
      <c r="D41" s="14" t="s">
        <v>18</v>
      </c>
      <c r="E41" s="27">
        <f t="shared" si="7"/>
        <v>0.71929999999999994</v>
      </c>
      <c r="F41" s="29">
        <v>0.27056999999999998</v>
      </c>
      <c r="G41" s="27">
        <v>1.7409999999999998E-2</v>
      </c>
      <c r="H41" s="27">
        <v>3.9699999999999996E-3</v>
      </c>
      <c r="I41" s="27">
        <v>0.42735000000000001</v>
      </c>
      <c r="J41" s="12">
        <v>1</v>
      </c>
      <c r="K41" s="12">
        <v>1</v>
      </c>
      <c r="L41" s="12">
        <f t="shared" ref="L41" si="9">E41*J41*K41</f>
        <v>0.71929999999999994</v>
      </c>
      <c r="M41" s="12">
        <v>10200</v>
      </c>
      <c r="N41" s="26">
        <f t="shared" si="8"/>
        <v>7336.86</v>
      </c>
      <c r="O41" s="35"/>
      <c r="P41" s="39"/>
      <c r="Q41" s="46"/>
      <c r="R41" s="1"/>
      <c r="S41" s="32"/>
    </row>
    <row r="42" spans="1:23" s="20" customFormat="1" ht="30.75" customHeight="1" x14ac:dyDescent="0.3">
      <c r="A42" s="2">
        <v>3</v>
      </c>
      <c r="B42" s="14" t="s">
        <v>16</v>
      </c>
      <c r="C42" s="14" t="s">
        <v>19</v>
      </c>
      <c r="D42" s="14" t="s">
        <v>18</v>
      </c>
      <c r="E42" s="27">
        <f t="shared" si="7"/>
        <v>1.4777800000000001</v>
      </c>
      <c r="F42" s="29">
        <v>0.3256</v>
      </c>
      <c r="G42" s="27">
        <v>3.9699999999999999E-2</v>
      </c>
      <c r="H42" s="27">
        <v>9.2099999999999994E-3</v>
      </c>
      <c r="I42" s="27">
        <v>1.10327</v>
      </c>
      <c r="J42" s="12"/>
      <c r="K42" s="12">
        <v>1</v>
      </c>
      <c r="L42" s="12">
        <f>E42</f>
        <v>1.4777800000000001</v>
      </c>
      <c r="M42" s="12">
        <v>4400</v>
      </c>
      <c r="N42" s="26">
        <f t="shared" si="8"/>
        <v>6502.232</v>
      </c>
      <c r="O42" s="35"/>
      <c r="P42" s="39"/>
      <c r="Q42" s="46"/>
      <c r="R42" s="1"/>
      <c r="S42" s="32"/>
    </row>
    <row r="43" spans="1:23" s="56" customFormat="1" ht="58.5" customHeight="1" x14ac:dyDescent="0.3">
      <c r="A43" s="57">
        <v>4</v>
      </c>
      <c r="B43" s="49" t="s">
        <v>17</v>
      </c>
      <c r="C43" s="49" t="s">
        <v>19</v>
      </c>
      <c r="D43" s="49" t="s">
        <v>18</v>
      </c>
      <c r="E43" s="47">
        <f t="shared" si="7"/>
        <v>1.9794200000000002</v>
      </c>
      <c r="F43" s="50">
        <v>1.36</v>
      </c>
      <c r="G43" s="47">
        <v>6.0400000000000002E-3</v>
      </c>
      <c r="H43" s="47">
        <v>0.27338000000000001</v>
      </c>
      <c r="I43" s="47">
        <v>0.34</v>
      </c>
      <c r="J43" s="51">
        <v>1</v>
      </c>
      <c r="K43" s="51">
        <v>1</v>
      </c>
      <c r="L43" s="51">
        <f t="shared" ref="L43:L46" si="10">E43*J43*K43</f>
        <v>1.9794200000000002</v>
      </c>
      <c r="M43" s="51">
        <v>130</v>
      </c>
      <c r="N43" s="52"/>
      <c r="O43" s="53"/>
      <c r="P43" s="59"/>
      <c r="Q43" s="61"/>
      <c r="R43" s="62"/>
      <c r="S43" s="63"/>
    </row>
    <row r="44" spans="1:23" s="20" customFormat="1" ht="45" customHeight="1" x14ac:dyDescent="0.3">
      <c r="A44" s="2">
        <v>5</v>
      </c>
      <c r="B44" s="14" t="s">
        <v>20</v>
      </c>
      <c r="C44" s="14" t="s">
        <v>19</v>
      </c>
      <c r="D44" s="14" t="s">
        <v>22</v>
      </c>
      <c r="E44" s="27">
        <f t="shared" si="7"/>
        <v>8.0324200000000001</v>
      </c>
      <c r="F44" s="30">
        <v>0.69650000000000001</v>
      </c>
      <c r="G44" s="27">
        <v>0.48110000000000003</v>
      </c>
      <c r="H44" s="27">
        <v>0.11261</v>
      </c>
      <c r="I44" s="27">
        <v>6.74221</v>
      </c>
      <c r="J44" s="12">
        <v>1</v>
      </c>
      <c r="K44" s="12">
        <v>1</v>
      </c>
      <c r="L44" s="12">
        <f t="shared" si="10"/>
        <v>8.0324200000000001</v>
      </c>
      <c r="M44" s="12">
        <v>360</v>
      </c>
      <c r="N44" s="26">
        <f t="shared" si="8"/>
        <v>2891.6712000000002</v>
      </c>
      <c r="O44" s="35"/>
      <c r="P44" s="39"/>
      <c r="Q44" s="46"/>
      <c r="R44" s="1"/>
      <c r="S44" s="31"/>
    </row>
    <row r="45" spans="1:23" s="20" customFormat="1" ht="32.25" customHeight="1" x14ac:dyDescent="0.3">
      <c r="A45" s="2">
        <v>6</v>
      </c>
      <c r="B45" s="14" t="s">
        <v>21</v>
      </c>
      <c r="C45" s="14" t="s">
        <v>19</v>
      </c>
      <c r="D45" s="14" t="s">
        <v>22</v>
      </c>
      <c r="E45" s="27">
        <f t="shared" si="7"/>
        <v>4.4090000000000004E-2</v>
      </c>
      <c r="F45" s="29">
        <v>2.75E-2</v>
      </c>
      <c r="G45" s="27">
        <v>2.7200000000000002E-3</v>
      </c>
      <c r="H45" s="27">
        <v>1.01E-3</v>
      </c>
      <c r="I45" s="27">
        <v>1.286E-2</v>
      </c>
      <c r="J45" s="12">
        <v>1</v>
      </c>
      <c r="K45" s="12">
        <v>1</v>
      </c>
      <c r="L45" s="12">
        <f t="shared" si="10"/>
        <v>4.4090000000000004E-2</v>
      </c>
      <c r="M45" s="12">
        <v>40000</v>
      </c>
      <c r="N45" s="26">
        <f t="shared" si="8"/>
        <v>1763.6000000000001</v>
      </c>
      <c r="O45" s="35"/>
      <c r="P45" s="39"/>
      <c r="Q45" s="46"/>
      <c r="R45" s="1"/>
      <c r="S45" s="32"/>
    </row>
    <row r="46" spans="1:23" s="20" customFormat="1" ht="58.5" customHeight="1" x14ac:dyDescent="0.3">
      <c r="A46" s="2">
        <v>7</v>
      </c>
      <c r="B46" s="14" t="s">
        <v>17</v>
      </c>
      <c r="C46" s="14" t="s">
        <v>19</v>
      </c>
      <c r="D46" s="14" t="s">
        <v>22</v>
      </c>
      <c r="E46" s="27">
        <f t="shared" si="7"/>
        <v>65.768740000000008</v>
      </c>
      <c r="F46" s="29">
        <v>4.5304000000000002</v>
      </c>
      <c r="G46" s="27">
        <v>6.9999999999999994E-5</v>
      </c>
      <c r="H46" s="27">
        <v>3.3500000000000001E-3</v>
      </c>
      <c r="I46" s="27">
        <v>61.234920000000002</v>
      </c>
      <c r="J46" s="12">
        <v>1</v>
      </c>
      <c r="K46" s="12">
        <v>1</v>
      </c>
      <c r="L46" s="12">
        <f t="shared" si="10"/>
        <v>65.768740000000008</v>
      </c>
      <c r="M46" s="12">
        <v>86</v>
      </c>
      <c r="N46" s="26">
        <f t="shared" si="8"/>
        <v>5656.111640000001</v>
      </c>
      <c r="O46" s="35"/>
      <c r="P46" s="39"/>
      <c r="Q46" s="46"/>
      <c r="R46" s="1"/>
      <c r="S46" s="31"/>
      <c r="T46" s="16"/>
    </row>
    <row r="47" spans="1:23" s="22" customFormat="1" x14ac:dyDescent="0.25">
      <c r="N47" s="23"/>
      <c r="O47" s="44"/>
      <c r="P47" s="43"/>
      <c r="Q47" s="33"/>
      <c r="U47" s="4"/>
      <c r="V47" s="24"/>
      <c r="W47" s="1"/>
    </row>
    <row r="48" spans="1:23" x14ac:dyDescent="0.25">
      <c r="P48" s="45"/>
    </row>
  </sheetData>
  <mergeCells count="43">
    <mergeCell ref="M10:M11"/>
    <mergeCell ref="N10:N11"/>
    <mergeCell ref="K10:K11"/>
    <mergeCell ref="L10:L11"/>
    <mergeCell ref="A10:A11"/>
    <mergeCell ref="B10:B11"/>
    <mergeCell ref="C10:C11"/>
    <mergeCell ref="J10:J11"/>
    <mergeCell ref="D10:D11"/>
    <mergeCell ref="E10:I10"/>
    <mergeCell ref="A24:A25"/>
    <mergeCell ref="J24:J25"/>
    <mergeCell ref="B24:B25"/>
    <mergeCell ref="E24:I24"/>
    <mergeCell ref="D24:D25"/>
    <mergeCell ref="C24:C25"/>
    <mergeCell ref="K2:M2"/>
    <mergeCell ref="C9:M9"/>
    <mergeCell ref="K7:M7"/>
    <mergeCell ref="K4:N4"/>
    <mergeCell ref="K5:N5"/>
    <mergeCell ref="K3:N3"/>
    <mergeCell ref="N38:N39"/>
    <mergeCell ref="P37:R37"/>
    <mergeCell ref="C21:M21"/>
    <mergeCell ref="P36:S36"/>
    <mergeCell ref="P35:R35"/>
    <mergeCell ref="R38:S38"/>
    <mergeCell ref="C35:M35"/>
    <mergeCell ref="M38:M39"/>
    <mergeCell ref="L24:L25"/>
    <mergeCell ref="K34:M34"/>
    <mergeCell ref="K24:K25"/>
    <mergeCell ref="N24:N25"/>
    <mergeCell ref="M24:M25"/>
    <mergeCell ref="A38:A39"/>
    <mergeCell ref="B38:B39"/>
    <mergeCell ref="J38:J39"/>
    <mergeCell ref="L38:L39"/>
    <mergeCell ref="K38:K39"/>
    <mergeCell ref="C38:C39"/>
    <mergeCell ref="D38:D39"/>
    <mergeCell ref="E38:I38"/>
  </mergeCells>
  <phoneticPr fontId="0" type="noConversion"/>
  <pageMargins left="0.67" right="0.3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ДХШ</dc:creator>
  <cp:lastModifiedBy>Пользователь</cp:lastModifiedBy>
  <cp:lastPrinted>2024-01-09T08:45:32Z</cp:lastPrinted>
  <dcterms:created xsi:type="dcterms:W3CDTF">2020-12-23T13:10:27Z</dcterms:created>
  <dcterms:modified xsi:type="dcterms:W3CDTF">2024-01-09T08:46:15Z</dcterms:modified>
</cp:coreProperties>
</file>