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D19" i="1" l="1"/>
  <c r="D20" i="1"/>
  <c r="D21" i="1"/>
  <c r="D22" i="1"/>
  <c r="D23" i="1"/>
  <c r="D18" i="1"/>
  <c r="G18" i="1"/>
  <c r="G22" i="1"/>
  <c r="N9" i="1"/>
  <c r="AJ10" i="1" l="1"/>
  <c r="AJ8" i="1"/>
  <c r="X10" i="1"/>
  <c r="X8" i="1"/>
  <c r="AL13" i="1"/>
  <c r="AL12" i="1"/>
  <c r="AL11" i="1"/>
  <c r="AL10" i="1"/>
  <c r="Z13" i="1"/>
  <c r="Z12" i="1"/>
  <c r="Z11" i="1"/>
  <c r="Z10" i="1"/>
  <c r="N13" i="1" l="1"/>
  <c r="F24" i="1" l="1"/>
  <c r="G24" i="1"/>
  <c r="H24" i="1"/>
  <c r="E24" i="1"/>
  <c r="K8" i="1" l="1"/>
  <c r="K10" i="1"/>
  <c r="N12" i="1" l="1"/>
  <c r="N11" i="1"/>
  <c r="N10" i="1"/>
  <c r="D24" i="1"/>
  <c r="C21" i="1"/>
  <c r="C20" i="1"/>
  <c r="C19" i="1"/>
  <c r="C18" i="1"/>
  <c r="C24" i="1"/>
  <c r="AD15" i="1" l="1"/>
  <c r="AC15" i="1"/>
  <c r="AB15" i="1"/>
  <c r="AJ15" i="1"/>
  <c r="AI15" i="1"/>
  <c r="AH15" i="1"/>
  <c r="AG15" i="1"/>
  <c r="AF15" i="1"/>
  <c r="X15" i="1"/>
  <c r="W15" i="1"/>
  <c r="V15" i="1"/>
  <c r="U15" i="1"/>
  <c r="T15" i="1"/>
  <c r="R15" i="1"/>
  <c r="Q15" i="1"/>
  <c r="P15" i="1"/>
  <c r="S15" i="1"/>
  <c r="M15" i="1" l="1"/>
  <c r="AK15" i="1" l="1"/>
  <c r="AE15" i="1"/>
  <c r="AM14" i="1"/>
  <c r="AM13" i="1"/>
  <c r="AM12" i="1"/>
  <c r="AM11" i="1"/>
  <c r="AM10" i="1"/>
  <c r="AM9" i="1"/>
  <c r="AL15" i="1"/>
  <c r="Y15" i="1"/>
  <c r="AA14" i="1"/>
  <c r="AA13" i="1"/>
  <c r="AA12" i="1"/>
  <c r="AA11" i="1"/>
  <c r="AA10" i="1"/>
  <c r="Z15" i="1"/>
  <c r="AA9" i="1" l="1"/>
  <c r="AA15" i="1"/>
  <c r="AM15" i="1"/>
  <c r="AM8" i="1"/>
  <c r="AA8" i="1"/>
  <c r="O8" i="1" l="1"/>
  <c r="L15" i="1" l="1"/>
  <c r="K15" i="1"/>
  <c r="J15" i="1"/>
  <c r="I15" i="1"/>
  <c r="H15" i="1"/>
  <c r="G15" i="1"/>
  <c r="F15" i="1"/>
  <c r="E15" i="1"/>
  <c r="D15" i="1"/>
  <c r="C15" i="1"/>
  <c r="O14" i="1"/>
  <c r="O13" i="1"/>
  <c r="O12" i="1"/>
  <c r="O11" i="1"/>
  <c r="O10" i="1"/>
  <c r="O9" i="1"/>
  <c r="N15" i="1" l="1"/>
  <c r="O15" i="1" s="1"/>
</calcChain>
</file>

<file path=xl/sharedStrings.xml><?xml version="1.0" encoding="utf-8"?>
<sst xmlns="http://schemas.openxmlformats.org/spreadsheetml/2006/main" count="64" uniqueCount="31">
  <si>
    <t>N п/п</t>
  </si>
  <si>
    <t>Наименование</t>
  </si>
  <si>
    <t>городское поселение город Бабаево</t>
  </si>
  <si>
    <t>сельское поселение Бабаевское</t>
  </si>
  <si>
    <t>сельское поселение Борисовское</t>
  </si>
  <si>
    <t xml:space="preserve">сельское поселение     Вепсское национальное </t>
  </si>
  <si>
    <t>сельское поселение Пяжозерское</t>
  </si>
  <si>
    <t>сельское поселение  Санинское</t>
  </si>
  <si>
    <t>сельское поселение Тороповское</t>
  </si>
  <si>
    <t xml:space="preserve">итого </t>
  </si>
  <si>
    <t>Формирование и исполнение бюджета</t>
  </si>
  <si>
    <t>Распоряжение имуществом, находящимся в муниципальной собственности</t>
  </si>
  <si>
    <t>Муниципальное хозяйство (архитектура)</t>
  </si>
  <si>
    <t>Осуществление полномочий контрольно-ревизионной комиссией по проверке бюджетов</t>
  </si>
  <si>
    <t>Осуществление полномочий по внутреннему контролю</t>
  </si>
  <si>
    <t>Осуществление полномочий по программному обеспечению</t>
  </si>
  <si>
    <t>Осуществление отдельных полномочий по размещению заказов на поставку товаров, выполнение работ,  оказание услуг для муниципальных нужд</t>
  </si>
  <si>
    <t>Правовое обеспечение деятельности органов местного самоуправления</t>
  </si>
  <si>
    <t>Организация и ведение бухгалтерского учета</t>
  </si>
  <si>
    <t>Осуществление отдельных полномочий по для создания условий для организайции досуга, и обеспечения жителей поселения услугами организаций культуры, библиотечному обслуживанию</t>
  </si>
  <si>
    <t>Итого</t>
  </si>
  <si>
    <t>Осуществление отдельных полномочий по благоустройствe дворовых территорий</t>
  </si>
  <si>
    <t>Осуществление отдельных полномочий по для создания условий для организайции спортивных мероприятий</t>
  </si>
  <si>
    <t>к решению Представительного Собрания района"О бюджете Бабаевского муниципального района на 2022 год и плановый период 2023 и 2024 годов"</t>
  </si>
  <si>
    <t>Средства на осуществление части полномочий по решению вопросов местного значения из бюджетов поселений бюджету муниципального района в соответствии с заключенными соглашениями на 2022 год и плановый период 2023 и 2024 годов</t>
  </si>
  <si>
    <r>
      <t>Осуществление полномочий контрольно-ревизионной комиссией по проверке бюджетов</t>
    </r>
    <r>
      <rPr>
        <sz val="9"/>
        <color rgb="FFFF0000"/>
        <rFont val="Times New Roman"/>
        <family val="1"/>
        <charset val="204"/>
      </rPr>
      <t xml:space="preserve"> </t>
    </r>
  </si>
  <si>
    <t>ЦБС</t>
  </si>
  <si>
    <t>музей</t>
  </si>
  <si>
    <t>КДО</t>
  </si>
  <si>
    <t>ЭКЦ</t>
  </si>
  <si>
    <t xml:space="preserve">Приложение  8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</si>
</sst>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9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4" fillId="2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0" xfId="0" applyFont="1"/>
    <xf numFmtId="164" fontId="2" fillId="2" borderId="1" xfId="0" applyNumberFormat="1" applyFont="1" applyFill="1" applyBorder="1"/>
    <xf numFmtId="164" fontId="0" fillId="0" borderId="0" xfId="0" applyNumberFormat="1"/>
    <xf numFmtId="0" fontId="2" fillId="2" borderId="1" xfId="0" applyFont="1" applyFill="1" applyBorder="1"/>
    <xf numFmtId="0" fontId="2" fillId="2" borderId="1" xfId="0" applyFont="1" applyFill="1" applyBorder="1" applyAlignment="1">
      <alignment horizontal="left" vertical="top" wrapText="1"/>
    </xf>
    <xf numFmtId="164" fontId="6" fillId="2" borderId="1" xfId="0" applyNumberFormat="1" applyFont="1" applyFill="1" applyBorder="1"/>
    <xf numFmtId="0" fontId="0" fillId="2" borderId="0" xfId="0" applyFill="1"/>
    <xf numFmtId="0" fontId="2" fillId="2" borderId="1" xfId="0" applyFont="1" applyFill="1" applyBorder="1" applyAlignment="1">
      <alignment horizontal="left" vertical="justify"/>
    </xf>
    <xf numFmtId="0" fontId="8" fillId="0" borderId="1" xfId="0" applyFont="1" applyBorder="1"/>
    <xf numFmtId="0" fontId="8" fillId="0" borderId="3" xfId="0" applyFont="1" applyBorder="1"/>
    <xf numFmtId="0" fontId="0" fillId="0" borderId="1" xfId="0" applyBorder="1"/>
    <xf numFmtId="0" fontId="0" fillId="0" borderId="4" xfId="0" applyBorder="1"/>
    <xf numFmtId="164" fontId="2" fillId="2" borderId="5" xfId="0" applyNumberFormat="1" applyFont="1" applyFill="1" applyBorder="1"/>
    <xf numFmtId="0" fontId="0" fillId="0" borderId="6" xfId="0" applyBorder="1"/>
    <xf numFmtId="0" fontId="0" fillId="0" borderId="7" xfId="0" applyBorder="1"/>
    <xf numFmtId="164" fontId="2" fillId="2" borderId="8" xfId="0" applyNumberFormat="1" applyFont="1" applyFill="1" applyBorder="1"/>
    <xf numFmtId="0" fontId="0" fillId="0" borderId="9" xfId="0" applyBorder="1"/>
    <xf numFmtId="164" fontId="2" fillId="2" borderId="10" xfId="0" applyNumberFormat="1" applyFont="1" applyFill="1" applyBorder="1"/>
    <xf numFmtId="164" fontId="8" fillId="2" borderId="1" xfId="0" applyNumberFormat="1" applyFont="1" applyFill="1" applyBorder="1"/>
    <xf numFmtId="164" fontId="8" fillId="0" borderId="3" xfId="0" applyNumberFormat="1" applyFont="1" applyBorder="1"/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8" fillId="0" borderId="0" xfId="0" applyFont="1" applyAlignment="1">
      <alignment horizontal="center" wrapText="1"/>
    </xf>
    <xf numFmtId="0" fontId="7" fillId="0" borderId="0" xfId="0" applyFont="1" applyAlignment="1">
      <alignment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wrapText="1"/>
    </xf>
    <xf numFmtId="0" fontId="1" fillId="0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24"/>
  <sheetViews>
    <sheetView tabSelected="1" topLeftCell="A4" zoomScale="75" zoomScaleNormal="75" workbookViewId="0">
      <selection activeCell="B29" sqref="B29"/>
    </sheetView>
  </sheetViews>
  <sheetFormatPr defaultRowHeight="14.4" x14ac:dyDescent="0.3"/>
  <cols>
    <col min="1" max="1" width="4.33203125" customWidth="1"/>
    <col min="2" max="2" width="39.6640625" customWidth="1"/>
    <col min="4" max="4" width="11.6640625" bestFit="1" customWidth="1"/>
    <col min="6" max="6" width="13.109375" customWidth="1"/>
    <col min="7" max="7" width="13" customWidth="1"/>
    <col min="8" max="9" width="13.33203125" customWidth="1"/>
    <col min="10" max="10" width="13.5546875" customWidth="1"/>
    <col min="11" max="12" width="13.109375" bestFit="1" customWidth="1"/>
    <col min="13" max="13" width="13.109375" customWidth="1"/>
    <col min="14" max="14" width="15.6640625" customWidth="1"/>
    <col min="15" max="15" width="19.6640625" customWidth="1"/>
    <col min="17" max="17" width="12.109375" customWidth="1"/>
    <col min="19" max="19" width="9.21875" customWidth="1"/>
    <col min="20" max="20" width="9.5546875" customWidth="1"/>
    <col min="21" max="21" width="9.88671875" customWidth="1"/>
    <col min="22" max="22" width="9.21875" customWidth="1"/>
    <col min="23" max="23" width="9.6640625" customWidth="1"/>
    <col min="24" max="24" width="10.33203125" customWidth="1"/>
    <col min="25" max="25" width="13.109375" hidden="1" customWidth="1"/>
    <col min="26" max="26" width="13.6640625" customWidth="1"/>
    <col min="27" max="27" width="10" bestFit="1" customWidth="1"/>
    <col min="29" max="29" width="9.5546875" customWidth="1"/>
    <col min="31" max="31" width="10.88671875" hidden="1" customWidth="1"/>
    <col min="32" max="32" width="10.44140625" customWidth="1"/>
    <col min="33" max="33" width="10.6640625" customWidth="1"/>
    <col min="34" max="34" width="10.21875" customWidth="1"/>
    <col min="35" max="35" width="11.44140625" customWidth="1"/>
    <col min="36" max="36" width="9" customWidth="1"/>
    <col min="37" max="37" width="13.109375" hidden="1" customWidth="1"/>
    <col min="38" max="38" width="16.6640625" customWidth="1"/>
    <col min="39" max="39" width="12.44140625" customWidth="1"/>
  </cols>
  <sheetData>
    <row r="1" spans="1:39" ht="15.6" x14ac:dyDescent="0.3">
      <c r="N1" s="5" t="s">
        <v>30</v>
      </c>
      <c r="O1" s="5"/>
      <c r="Z1" s="5"/>
      <c r="AA1" s="5"/>
      <c r="AL1" s="5" t="s">
        <v>30</v>
      </c>
      <c r="AM1" s="5"/>
    </row>
    <row r="2" spans="1:39" ht="93" customHeight="1" x14ac:dyDescent="0.3">
      <c r="N2" s="28" t="s">
        <v>23</v>
      </c>
      <c r="O2" s="28"/>
      <c r="Z2" s="28"/>
      <c r="AA2" s="28"/>
      <c r="AL2" s="28" t="s">
        <v>23</v>
      </c>
      <c r="AM2" s="28"/>
    </row>
    <row r="4" spans="1:39" ht="35.25" customHeight="1" x14ac:dyDescent="0.35">
      <c r="A4" s="27" t="s">
        <v>24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</row>
    <row r="6" spans="1:39" ht="15" customHeight="1" x14ac:dyDescent="0.3">
      <c r="A6" s="29" t="s">
        <v>0</v>
      </c>
      <c r="B6" s="31" t="s">
        <v>1</v>
      </c>
      <c r="C6" s="25">
        <v>2022</v>
      </c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5">
        <v>2023</v>
      </c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5">
        <v>2024</v>
      </c>
      <c r="AD6" s="26"/>
      <c r="AE6" s="26"/>
      <c r="AF6" s="26"/>
      <c r="AG6" s="26"/>
      <c r="AH6" s="26"/>
      <c r="AI6" s="26"/>
      <c r="AJ6" s="26"/>
      <c r="AK6" s="26"/>
      <c r="AL6" s="26"/>
      <c r="AM6" s="26"/>
    </row>
    <row r="7" spans="1:39" ht="205.5" customHeight="1" x14ac:dyDescent="0.3">
      <c r="A7" s="30"/>
      <c r="B7" s="32"/>
      <c r="C7" s="1" t="s">
        <v>10</v>
      </c>
      <c r="D7" s="2" t="s">
        <v>11</v>
      </c>
      <c r="E7" s="2" t="s">
        <v>12</v>
      </c>
      <c r="F7" s="2" t="s">
        <v>25</v>
      </c>
      <c r="G7" s="2" t="s">
        <v>14</v>
      </c>
      <c r="H7" s="2" t="s">
        <v>15</v>
      </c>
      <c r="I7" s="2" t="s">
        <v>16</v>
      </c>
      <c r="J7" s="2" t="s">
        <v>17</v>
      </c>
      <c r="K7" s="2" t="s">
        <v>18</v>
      </c>
      <c r="L7" s="3" t="s">
        <v>21</v>
      </c>
      <c r="M7" s="3" t="s">
        <v>22</v>
      </c>
      <c r="N7" s="3" t="s">
        <v>19</v>
      </c>
      <c r="O7" s="4" t="s">
        <v>20</v>
      </c>
      <c r="P7" s="1" t="s">
        <v>10</v>
      </c>
      <c r="Q7" s="2" t="s">
        <v>11</v>
      </c>
      <c r="R7" s="2" t="s">
        <v>12</v>
      </c>
      <c r="S7" s="2" t="s">
        <v>13</v>
      </c>
      <c r="T7" s="2" t="s">
        <v>14</v>
      </c>
      <c r="U7" s="2" t="s">
        <v>15</v>
      </c>
      <c r="V7" s="2" t="s">
        <v>16</v>
      </c>
      <c r="W7" s="2" t="s">
        <v>17</v>
      </c>
      <c r="X7" s="2" t="s">
        <v>18</v>
      </c>
      <c r="Y7" s="3" t="s">
        <v>21</v>
      </c>
      <c r="Z7" s="3" t="s">
        <v>19</v>
      </c>
      <c r="AA7" s="4" t="s">
        <v>20</v>
      </c>
      <c r="AB7" s="1" t="s">
        <v>10</v>
      </c>
      <c r="AC7" s="2" t="s">
        <v>11</v>
      </c>
      <c r="AD7" s="2" t="s">
        <v>12</v>
      </c>
      <c r="AE7" s="2" t="s">
        <v>13</v>
      </c>
      <c r="AF7" s="2" t="s">
        <v>14</v>
      </c>
      <c r="AG7" s="2" t="s">
        <v>15</v>
      </c>
      <c r="AH7" s="2" t="s">
        <v>16</v>
      </c>
      <c r="AI7" s="2" t="s">
        <v>17</v>
      </c>
      <c r="AJ7" s="2" t="s">
        <v>18</v>
      </c>
      <c r="AK7" s="3" t="s">
        <v>21</v>
      </c>
      <c r="AL7" s="3" t="s">
        <v>19</v>
      </c>
      <c r="AM7" s="4" t="s">
        <v>20</v>
      </c>
    </row>
    <row r="8" spans="1:39" s="11" customFormat="1" ht="40.5" customHeight="1" x14ac:dyDescent="0.35">
      <c r="A8" s="8">
        <v>1</v>
      </c>
      <c r="B8" s="9" t="s">
        <v>2</v>
      </c>
      <c r="C8" s="6">
        <v>449.1</v>
      </c>
      <c r="D8" s="6"/>
      <c r="E8" s="6">
        <v>731.6</v>
      </c>
      <c r="F8" s="6">
        <v>58.5</v>
      </c>
      <c r="G8" s="6">
        <v>38.6</v>
      </c>
      <c r="H8" s="6"/>
      <c r="I8" s="6"/>
      <c r="J8" s="6"/>
      <c r="K8" s="6">
        <f>563.8+169.1</f>
        <v>732.9</v>
      </c>
      <c r="L8" s="6">
        <v>337.53028999999998</v>
      </c>
      <c r="M8" s="6">
        <v>1650</v>
      </c>
      <c r="N8" s="23">
        <v>9000</v>
      </c>
      <c r="O8" s="10">
        <f t="shared" ref="O8:O15" si="0">SUM(C8:N8)</f>
        <v>12998.23029</v>
      </c>
      <c r="P8" s="6">
        <v>449.1</v>
      </c>
      <c r="Q8" s="6"/>
      <c r="R8" s="6">
        <v>731.6</v>
      </c>
      <c r="S8" s="6">
        <v>58.5</v>
      </c>
      <c r="T8" s="6">
        <v>38.6</v>
      </c>
      <c r="U8" s="6"/>
      <c r="V8" s="6"/>
      <c r="W8" s="6"/>
      <c r="X8" s="6">
        <f>563.8+169.1</f>
        <v>732.9</v>
      </c>
      <c r="Y8" s="6"/>
      <c r="Z8" s="23">
        <v>9000</v>
      </c>
      <c r="AA8" s="10">
        <f t="shared" ref="AA8:AA15" si="1">SUM(P8:Z8)</f>
        <v>11010.7</v>
      </c>
      <c r="AB8" s="6">
        <v>449.1</v>
      </c>
      <c r="AC8" s="6"/>
      <c r="AD8" s="6">
        <v>731.6</v>
      </c>
      <c r="AE8" s="6"/>
      <c r="AF8" s="6">
        <v>38.6</v>
      </c>
      <c r="AG8" s="6"/>
      <c r="AH8" s="6"/>
      <c r="AI8" s="6"/>
      <c r="AJ8" s="6">
        <f>563.8+169.1</f>
        <v>732.9</v>
      </c>
      <c r="AK8" s="6"/>
      <c r="AL8" s="23">
        <v>9000</v>
      </c>
      <c r="AM8" s="10">
        <f t="shared" ref="AM8:AM15" si="2">SUM(AB8:AL8)</f>
        <v>10952.2</v>
      </c>
    </row>
    <row r="9" spans="1:39" s="11" customFormat="1" ht="22.5" customHeight="1" x14ac:dyDescent="0.35">
      <c r="A9" s="8">
        <v>2</v>
      </c>
      <c r="B9" s="9" t="s">
        <v>3</v>
      </c>
      <c r="C9" s="6">
        <v>159.4</v>
      </c>
      <c r="D9" s="6">
        <v>29.1</v>
      </c>
      <c r="E9" s="6"/>
      <c r="F9" s="6">
        <v>58.5</v>
      </c>
      <c r="G9" s="6">
        <v>38.6</v>
      </c>
      <c r="H9" s="6">
        <v>16.899999999999999</v>
      </c>
      <c r="I9" s="6">
        <v>15.3</v>
      </c>
      <c r="J9" s="6">
        <v>57.9</v>
      </c>
      <c r="K9" s="6">
        <v>169.2</v>
      </c>
      <c r="L9" s="6"/>
      <c r="M9" s="6"/>
      <c r="N9" s="23">
        <f>165.3+883.6</f>
        <v>1048.9000000000001</v>
      </c>
      <c r="O9" s="10">
        <f t="shared" si="0"/>
        <v>1593.8000000000002</v>
      </c>
      <c r="P9" s="6">
        <v>159.4</v>
      </c>
      <c r="Q9" s="6">
        <v>29.1</v>
      </c>
      <c r="R9" s="6"/>
      <c r="S9" s="6">
        <v>58.5</v>
      </c>
      <c r="T9" s="6">
        <v>38.6</v>
      </c>
      <c r="U9" s="6">
        <v>16.899999999999999</v>
      </c>
      <c r="V9" s="6">
        <v>15.3</v>
      </c>
      <c r="W9" s="6">
        <v>57.9</v>
      </c>
      <c r="X9" s="6">
        <v>169.2</v>
      </c>
      <c r="Y9" s="6"/>
      <c r="Z9" s="23">
        <v>1048.9000000000001</v>
      </c>
      <c r="AA9" s="10">
        <f t="shared" si="1"/>
        <v>1593.8000000000002</v>
      </c>
      <c r="AB9" s="6">
        <v>159.4</v>
      </c>
      <c r="AC9" s="6">
        <v>29.1</v>
      </c>
      <c r="AD9" s="6"/>
      <c r="AE9" s="6"/>
      <c r="AF9" s="6">
        <v>38.6</v>
      </c>
      <c r="AG9" s="6">
        <v>16.899999999999999</v>
      </c>
      <c r="AH9" s="6">
        <v>15.3</v>
      </c>
      <c r="AI9" s="6">
        <v>57.9</v>
      </c>
      <c r="AJ9" s="6">
        <v>169.2</v>
      </c>
      <c r="AK9" s="6"/>
      <c r="AL9" s="23">
        <v>1048.9000000000001</v>
      </c>
      <c r="AM9" s="10">
        <f t="shared" si="2"/>
        <v>1535.3000000000002</v>
      </c>
    </row>
    <row r="10" spans="1:39" s="11" customFormat="1" ht="22.5" customHeight="1" x14ac:dyDescent="0.35">
      <c r="A10" s="8">
        <v>3</v>
      </c>
      <c r="B10" s="9" t="s">
        <v>4</v>
      </c>
      <c r="C10" s="6"/>
      <c r="D10" s="6">
        <v>29.1</v>
      </c>
      <c r="E10" s="6"/>
      <c r="F10" s="6">
        <v>58.5</v>
      </c>
      <c r="G10" s="6">
        <v>38.6</v>
      </c>
      <c r="H10" s="6">
        <v>16.899999999999999</v>
      </c>
      <c r="I10" s="6">
        <v>15.3</v>
      </c>
      <c r="J10" s="6">
        <v>57.9</v>
      </c>
      <c r="K10" s="6">
        <f>281.9+169.1</f>
        <v>451</v>
      </c>
      <c r="L10" s="6"/>
      <c r="M10" s="6"/>
      <c r="N10" s="23">
        <f>294.8+705</f>
        <v>999.8</v>
      </c>
      <c r="O10" s="10">
        <f t="shared" si="0"/>
        <v>1667.1</v>
      </c>
      <c r="P10" s="6"/>
      <c r="Q10" s="6">
        <v>29.1</v>
      </c>
      <c r="R10" s="6"/>
      <c r="S10" s="6">
        <v>58.5</v>
      </c>
      <c r="T10" s="6">
        <v>38.6</v>
      </c>
      <c r="U10" s="6">
        <v>16.899999999999999</v>
      </c>
      <c r="V10" s="6">
        <v>15.3</v>
      </c>
      <c r="W10" s="6">
        <v>57.9</v>
      </c>
      <c r="X10" s="6">
        <f>281.9+169.1</f>
        <v>451</v>
      </c>
      <c r="Y10" s="6"/>
      <c r="Z10" s="23">
        <f>294.8+705</f>
        <v>999.8</v>
      </c>
      <c r="AA10" s="10">
        <f t="shared" si="1"/>
        <v>1667.1</v>
      </c>
      <c r="AB10" s="6"/>
      <c r="AC10" s="6">
        <v>29.1</v>
      </c>
      <c r="AD10" s="6"/>
      <c r="AE10" s="6"/>
      <c r="AF10" s="6">
        <v>38.6</v>
      </c>
      <c r="AG10" s="6">
        <v>16.899999999999999</v>
      </c>
      <c r="AH10" s="6">
        <v>15.3</v>
      </c>
      <c r="AI10" s="6">
        <v>57.9</v>
      </c>
      <c r="AJ10" s="6">
        <f>281.9+169.1</f>
        <v>451</v>
      </c>
      <c r="AK10" s="6"/>
      <c r="AL10" s="23">
        <f>294.8+705</f>
        <v>999.8</v>
      </c>
      <c r="AM10" s="10">
        <f t="shared" si="2"/>
        <v>1608.6</v>
      </c>
    </row>
    <row r="11" spans="1:39" s="11" customFormat="1" ht="22.5" customHeight="1" x14ac:dyDescent="0.35">
      <c r="A11" s="8">
        <v>4</v>
      </c>
      <c r="B11" s="9" t="s">
        <v>5</v>
      </c>
      <c r="C11" s="6">
        <v>159.4</v>
      </c>
      <c r="D11" s="6"/>
      <c r="E11" s="6"/>
      <c r="F11" s="6">
        <v>58.5</v>
      </c>
      <c r="G11" s="6">
        <v>38.6</v>
      </c>
      <c r="H11" s="6">
        <v>16.899999999999999</v>
      </c>
      <c r="I11" s="6">
        <v>15.3</v>
      </c>
      <c r="J11" s="6">
        <v>57.9</v>
      </c>
      <c r="K11" s="6">
        <v>169.2</v>
      </c>
      <c r="L11" s="6"/>
      <c r="M11" s="6"/>
      <c r="N11" s="23">
        <f>506.4+1357.1</f>
        <v>1863.5</v>
      </c>
      <c r="O11" s="10">
        <f t="shared" si="0"/>
        <v>2379.3000000000002</v>
      </c>
      <c r="P11" s="6">
        <v>159.4</v>
      </c>
      <c r="Q11" s="6"/>
      <c r="R11" s="6"/>
      <c r="S11" s="6">
        <v>58.5</v>
      </c>
      <c r="T11" s="6">
        <v>38.6</v>
      </c>
      <c r="U11" s="6">
        <v>16.899999999999999</v>
      </c>
      <c r="V11" s="6">
        <v>15.3</v>
      </c>
      <c r="W11" s="6">
        <v>57.9</v>
      </c>
      <c r="X11" s="6">
        <v>169.2</v>
      </c>
      <c r="Y11" s="6"/>
      <c r="Z11" s="23">
        <f>506.4+1357.1</f>
        <v>1863.5</v>
      </c>
      <c r="AA11" s="10">
        <f t="shared" si="1"/>
        <v>2379.3000000000002</v>
      </c>
      <c r="AB11" s="6">
        <v>159.4</v>
      </c>
      <c r="AC11" s="6"/>
      <c r="AD11" s="6"/>
      <c r="AE11" s="6"/>
      <c r="AF11" s="6">
        <v>38.6</v>
      </c>
      <c r="AG11" s="6">
        <v>16.899999999999999</v>
      </c>
      <c r="AH11" s="6">
        <v>15.3</v>
      </c>
      <c r="AI11" s="6">
        <v>57.9</v>
      </c>
      <c r="AJ11" s="6">
        <v>169.2</v>
      </c>
      <c r="AK11" s="6"/>
      <c r="AL11" s="23">
        <f>506.4+1357.1</f>
        <v>1863.5</v>
      </c>
      <c r="AM11" s="10">
        <f t="shared" si="2"/>
        <v>2320.8000000000002</v>
      </c>
    </row>
    <row r="12" spans="1:39" s="11" customFormat="1" ht="22.5" customHeight="1" x14ac:dyDescent="0.35">
      <c r="A12" s="8">
        <v>5</v>
      </c>
      <c r="B12" s="9" t="s">
        <v>6</v>
      </c>
      <c r="C12" s="6">
        <v>159.4</v>
      </c>
      <c r="D12" s="6"/>
      <c r="E12" s="6"/>
      <c r="F12" s="6">
        <v>58.5</v>
      </c>
      <c r="G12" s="6">
        <v>38.6</v>
      </c>
      <c r="H12" s="6">
        <v>16.899999999999999</v>
      </c>
      <c r="I12" s="6">
        <v>15.3</v>
      </c>
      <c r="J12" s="6">
        <v>57.9</v>
      </c>
      <c r="K12" s="6">
        <v>169.2</v>
      </c>
      <c r="L12" s="6"/>
      <c r="M12" s="6"/>
      <c r="N12" s="23">
        <f>1379.1</f>
        <v>1379.1</v>
      </c>
      <c r="O12" s="10">
        <f t="shared" si="0"/>
        <v>1894.8999999999999</v>
      </c>
      <c r="P12" s="6">
        <v>159.4</v>
      </c>
      <c r="Q12" s="6"/>
      <c r="R12" s="6"/>
      <c r="S12" s="6">
        <v>58.5</v>
      </c>
      <c r="T12" s="6">
        <v>38.6</v>
      </c>
      <c r="U12" s="6">
        <v>16.899999999999999</v>
      </c>
      <c r="V12" s="6">
        <v>15.3</v>
      </c>
      <c r="W12" s="6">
        <v>57.9</v>
      </c>
      <c r="X12" s="6">
        <v>169.2</v>
      </c>
      <c r="Y12" s="6"/>
      <c r="Z12" s="23">
        <f>1379.1</f>
        <v>1379.1</v>
      </c>
      <c r="AA12" s="10">
        <f t="shared" si="1"/>
        <v>1894.8999999999999</v>
      </c>
      <c r="AB12" s="6">
        <v>159.4</v>
      </c>
      <c r="AC12" s="6"/>
      <c r="AD12" s="6"/>
      <c r="AE12" s="6"/>
      <c r="AF12" s="6">
        <v>38.6</v>
      </c>
      <c r="AG12" s="6">
        <v>16.899999999999999</v>
      </c>
      <c r="AH12" s="6">
        <v>15.3</v>
      </c>
      <c r="AI12" s="6">
        <v>57.9</v>
      </c>
      <c r="AJ12" s="6">
        <v>169.2</v>
      </c>
      <c r="AK12" s="6"/>
      <c r="AL12" s="23">
        <f>1379.1</f>
        <v>1379.1</v>
      </c>
      <c r="AM12" s="10">
        <f t="shared" si="2"/>
        <v>1836.3999999999999</v>
      </c>
    </row>
    <row r="13" spans="1:39" s="11" customFormat="1" ht="22.5" customHeight="1" x14ac:dyDescent="0.35">
      <c r="A13" s="8">
        <v>6</v>
      </c>
      <c r="B13" s="9" t="s">
        <v>7</v>
      </c>
      <c r="C13" s="6">
        <v>159.4</v>
      </c>
      <c r="D13" s="6">
        <v>29.1</v>
      </c>
      <c r="E13" s="6"/>
      <c r="F13" s="6">
        <v>58.5</v>
      </c>
      <c r="G13" s="6">
        <v>38.6</v>
      </c>
      <c r="H13" s="6">
        <v>16.899999999999999</v>
      </c>
      <c r="I13" s="6">
        <v>15.3</v>
      </c>
      <c r="J13" s="6">
        <v>57.9</v>
      </c>
      <c r="K13" s="6">
        <v>169.2</v>
      </c>
      <c r="L13" s="6"/>
      <c r="M13" s="6"/>
      <c r="N13" s="23">
        <f>887.6-17</f>
        <v>870.6</v>
      </c>
      <c r="O13" s="10">
        <f t="shared" si="0"/>
        <v>1415.5</v>
      </c>
      <c r="P13" s="6">
        <v>159.4</v>
      </c>
      <c r="Q13" s="6">
        <v>29.1</v>
      </c>
      <c r="R13" s="6"/>
      <c r="S13" s="6">
        <v>58.5</v>
      </c>
      <c r="T13" s="6">
        <v>38.6</v>
      </c>
      <c r="U13" s="6">
        <v>16.899999999999999</v>
      </c>
      <c r="V13" s="6">
        <v>15.3</v>
      </c>
      <c r="W13" s="6">
        <v>57.9</v>
      </c>
      <c r="X13" s="6">
        <v>169.2</v>
      </c>
      <c r="Y13" s="6"/>
      <c r="Z13" s="23">
        <f>887.6-17</f>
        <v>870.6</v>
      </c>
      <c r="AA13" s="10">
        <f t="shared" si="1"/>
        <v>1415.5</v>
      </c>
      <c r="AB13" s="6">
        <v>159.4</v>
      </c>
      <c r="AC13" s="6">
        <v>29.1</v>
      </c>
      <c r="AD13" s="6"/>
      <c r="AE13" s="6"/>
      <c r="AF13" s="6">
        <v>38.6</v>
      </c>
      <c r="AG13" s="6">
        <v>16.899999999999999</v>
      </c>
      <c r="AH13" s="6">
        <v>15.3</v>
      </c>
      <c r="AI13" s="6">
        <v>57.9</v>
      </c>
      <c r="AJ13" s="6">
        <v>169.2</v>
      </c>
      <c r="AK13" s="6"/>
      <c r="AL13" s="23">
        <f>887.6-17</f>
        <v>870.6</v>
      </c>
      <c r="AM13" s="10">
        <f t="shared" si="2"/>
        <v>1357</v>
      </c>
    </row>
    <row r="14" spans="1:39" s="11" customFormat="1" ht="22.5" customHeight="1" x14ac:dyDescent="0.35">
      <c r="A14" s="8">
        <v>7</v>
      </c>
      <c r="B14" s="9" t="s">
        <v>8</v>
      </c>
      <c r="C14" s="6"/>
      <c r="D14" s="6">
        <v>29.1</v>
      </c>
      <c r="E14" s="6"/>
      <c r="F14" s="6">
        <v>58.5</v>
      </c>
      <c r="G14" s="6">
        <v>38.6</v>
      </c>
      <c r="H14" s="6">
        <v>16.899999999999999</v>
      </c>
      <c r="I14" s="6">
        <v>15.3</v>
      </c>
      <c r="J14" s="6">
        <v>57.9</v>
      </c>
      <c r="K14" s="6">
        <v>169.2</v>
      </c>
      <c r="L14" s="6"/>
      <c r="M14" s="6"/>
      <c r="N14" s="6">
        <v>1328.4</v>
      </c>
      <c r="O14" s="10">
        <f t="shared" si="0"/>
        <v>1713.9</v>
      </c>
      <c r="P14" s="6"/>
      <c r="Q14" s="6">
        <v>29.1</v>
      </c>
      <c r="R14" s="6"/>
      <c r="S14" s="6">
        <v>58.5</v>
      </c>
      <c r="T14" s="6">
        <v>38.6</v>
      </c>
      <c r="U14" s="6">
        <v>16.899999999999999</v>
      </c>
      <c r="V14" s="6">
        <v>15.3</v>
      </c>
      <c r="W14" s="6">
        <v>57.9</v>
      </c>
      <c r="X14" s="6">
        <v>169.2</v>
      </c>
      <c r="Y14" s="6"/>
      <c r="Z14" s="6">
        <v>1328.4</v>
      </c>
      <c r="AA14" s="10">
        <f t="shared" si="1"/>
        <v>1713.9</v>
      </c>
      <c r="AB14" s="6"/>
      <c r="AC14" s="6">
        <v>29.1</v>
      </c>
      <c r="AD14" s="6"/>
      <c r="AE14" s="6"/>
      <c r="AF14" s="6">
        <v>38.6</v>
      </c>
      <c r="AG14" s="6">
        <v>16.899999999999999</v>
      </c>
      <c r="AH14" s="6">
        <v>15.3</v>
      </c>
      <c r="AI14" s="6">
        <v>57.9</v>
      </c>
      <c r="AJ14" s="6">
        <v>169.2</v>
      </c>
      <c r="AK14" s="6"/>
      <c r="AL14" s="6">
        <v>1328.4</v>
      </c>
      <c r="AM14" s="10">
        <f t="shared" si="2"/>
        <v>1655.4</v>
      </c>
    </row>
    <row r="15" spans="1:39" s="11" customFormat="1" ht="18" x14ac:dyDescent="0.35">
      <c r="A15" s="8"/>
      <c r="B15" s="12" t="s">
        <v>9</v>
      </c>
      <c r="C15" s="6">
        <f>SUM(C8:C14)</f>
        <v>1086.7</v>
      </c>
      <c r="D15" s="6">
        <f t="shared" ref="D15:N15" si="3">SUM(D8:D14)</f>
        <v>116.4</v>
      </c>
      <c r="E15" s="6">
        <f t="shared" si="3"/>
        <v>731.6</v>
      </c>
      <c r="F15" s="6">
        <f t="shared" si="3"/>
        <v>409.5</v>
      </c>
      <c r="G15" s="6">
        <f t="shared" si="3"/>
        <v>270.2</v>
      </c>
      <c r="H15" s="6">
        <f t="shared" si="3"/>
        <v>101.4</v>
      </c>
      <c r="I15" s="6">
        <f t="shared" si="3"/>
        <v>91.8</v>
      </c>
      <c r="J15" s="6">
        <f t="shared" si="3"/>
        <v>347.4</v>
      </c>
      <c r="K15" s="6">
        <f t="shared" si="3"/>
        <v>2029.9</v>
      </c>
      <c r="L15" s="6">
        <f t="shared" si="3"/>
        <v>337.53028999999998</v>
      </c>
      <c r="M15" s="6">
        <f t="shared" si="3"/>
        <v>1650</v>
      </c>
      <c r="N15" s="6">
        <f t="shared" si="3"/>
        <v>16490.3</v>
      </c>
      <c r="O15" s="10">
        <f t="shared" si="0"/>
        <v>23662.73029</v>
      </c>
      <c r="P15" s="6">
        <f>SUM(P8:P14)</f>
        <v>1086.7</v>
      </c>
      <c r="Q15" s="6">
        <f t="shared" ref="Q15:R15" si="4">SUM(Q8:Q14)</f>
        <v>116.4</v>
      </c>
      <c r="R15" s="6">
        <f t="shared" si="4"/>
        <v>731.6</v>
      </c>
      <c r="S15" s="6">
        <f t="shared" ref="S15:Z15" si="5">SUM(S8:S14)</f>
        <v>409.5</v>
      </c>
      <c r="T15" s="6">
        <f t="shared" si="5"/>
        <v>270.2</v>
      </c>
      <c r="U15" s="6">
        <f t="shared" si="5"/>
        <v>101.4</v>
      </c>
      <c r="V15" s="6">
        <f t="shared" si="5"/>
        <v>91.8</v>
      </c>
      <c r="W15" s="6">
        <f t="shared" si="5"/>
        <v>347.4</v>
      </c>
      <c r="X15" s="6">
        <f t="shared" si="5"/>
        <v>2029.9</v>
      </c>
      <c r="Y15" s="6">
        <f t="shared" si="5"/>
        <v>0</v>
      </c>
      <c r="Z15" s="6">
        <f t="shared" si="5"/>
        <v>16490.3</v>
      </c>
      <c r="AA15" s="10">
        <f t="shared" si="1"/>
        <v>21675.200000000001</v>
      </c>
      <c r="AB15" s="6">
        <f>SUM(AB8:AB14)</f>
        <v>1086.7</v>
      </c>
      <c r="AC15" s="6">
        <f t="shared" ref="AC15:AD15" si="6">SUM(AC8:AC14)</f>
        <v>116.4</v>
      </c>
      <c r="AD15" s="6">
        <f t="shared" si="6"/>
        <v>731.6</v>
      </c>
      <c r="AE15" s="6">
        <f t="shared" ref="AE15:AL15" si="7">SUM(AE8:AE14)</f>
        <v>0</v>
      </c>
      <c r="AF15" s="6">
        <f t="shared" si="7"/>
        <v>270.2</v>
      </c>
      <c r="AG15" s="6">
        <f t="shared" si="7"/>
        <v>101.4</v>
      </c>
      <c r="AH15" s="6">
        <f t="shared" si="7"/>
        <v>91.8</v>
      </c>
      <c r="AI15" s="6">
        <f t="shared" si="7"/>
        <v>347.4</v>
      </c>
      <c r="AJ15" s="6">
        <f t="shared" si="7"/>
        <v>2029.9</v>
      </c>
      <c r="AK15" s="6">
        <f t="shared" si="7"/>
        <v>0</v>
      </c>
      <c r="AL15" s="6">
        <f t="shared" si="7"/>
        <v>16490.3</v>
      </c>
      <c r="AM15" s="10">
        <f t="shared" si="2"/>
        <v>21265.7</v>
      </c>
    </row>
    <row r="16" spans="1:39" hidden="1" x14ac:dyDescent="0.3">
      <c r="E16" s="16" t="s">
        <v>26</v>
      </c>
      <c r="F16" s="16" t="s">
        <v>27</v>
      </c>
      <c r="G16" s="16" t="s">
        <v>28</v>
      </c>
      <c r="H16" s="16" t="s">
        <v>29</v>
      </c>
      <c r="N16" s="7"/>
      <c r="O16" s="7"/>
      <c r="AA16" s="7"/>
      <c r="AM16" s="7"/>
    </row>
    <row r="17" spans="1:8" ht="36" hidden="1" x14ac:dyDescent="0.35">
      <c r="A17" s="8">
        <v>1</v>
      </c>
      <c r="B17" s="9" t="s">
        <v>2</v>
      </c>
      <c r="C17" s="6">
        <v>8150</v>
      </c>
      <c r="D17" s="14">
        <v>9000</v>
      </c>
      <c r="E17" s="17"/>
      <c r="F17" s="18"/>
      <c r="G17" s="18"/>
      <c r="H17" s="19"/>
    </row>
    <row r="18" spans="1:8" ht="18" hidden="1" x14ac:dyDescent="0.35">
      <c r="A18" s="8">
        <v>2</v>
      </c>
      <c r="B18" s="9" t="s">
        <v>3</v>
      </c>
      <c r="C18" s="6">
        <f>762.2+406.2+205</f>
        <v>1373.4</v>
      </c>
      <c r="D18" s="24">
        <f>SUM(E18:H18)</f>
        <v>1048.9000000000001</v>
      </c>
      <c r="E18" s="20">
        <v>165.3</v>
      </c>
      <c r="F18" s="15"/>
      <c r="G18" s="15">
        <f>883.6</f>
        <v>883.6</v>
      </c>
      <c r="H18" s="21"/>
    </row>
    <row r="19" spans="1:8" ht="18" hidden="1" x14ac:dyDescent="0.35">
      <c r="A19" s="8">
        <v>3</v>
      </c>
      <c r="B19" s="9" t="s">
        <v>4</v>
      </c>
      <c r="C19" s="6">
        <f>595.6+383.8</f>
        <v>979.40000000000009</v>
      </c>
      <c r="D19" s="24">
        <f t="shared" ref="D19:D23" si="8">SUM(E19:H19)</f>
        <v>999.8</v>
      </c>
      <c r="E19" s="20">
        <v>294.8</v>
      </c>
      <c r="F19" s="15">
        <v>705</v>
      </c>
      <c r="G19" s="15"/>
      <c r="H19" s="21"/>
    </row>
    <row r="20" spans="1:8" ht="36" hidden="1" x14ac:dyDescent="0.35">
      <c r="A20" s="8">
        <v>4</v>
      </c>
      <c r="B20" s="9" t="s">
        <v>5</v>
      </c>
      <c r="C20" s="6">
        <f>1046.5+476.3+118.4</f>
        <v>1641.2</v>
      </c>
      <c r="D20" s="24">
        <f t="shared" si="8"/>
        <v>1863.5</v>
      </c>
      <c r="E20" s="20"/>
      <c r="F20" s="15">
        <v>506.4</v>
      </c>
      <c r="G20" s="15"/>
      <c r="H20" s="21">
        <v>1357.1</v>
      </c>
    </row>
    <row r="21" spans="1:8" ht="18" hidden="1" x14ac:dyDescent="0.35">
      <c r="A21" s="8">
        <v>5</v>
      </c>
      <c r="B21" s="9" t="s">
        <v>6</v>
      </c>
      <c r="C21" s="6">
        <f>1155.1</f>
        <v>1155.0999999999999</v>
      </c>
      <c r="D21" s="24">
        <f t="shared" si="8"/>
        <v>1379.1</v>
      </c>
      <c r="E21" s="20"/>
      <c r="F21" s="15"/>
      <c r="G21" s="15">
        <v>1090.0999999999999</v>
      </c>
      <c r="H21" s="21">
        <v>289</v>
      </c>
    </row>
    <row r="22" spans="1:8" ht="18" hidden="1" x14ac:dyDescent="0.35">
      <c r="A22" s="8">
        <v>6</v>
      </c>
      <c r="B22" s="9" t="s">
        <v>7</v>
      </c>
      <c r="C22" s="6">
        <v>691.2</v>
      </c>
      <c r="D22" s="24">
        <f t="shared" si="8"/>
        <v>870.6</v>
      </c>
      <c r="E22" s="20"/>
      <c r="F22" s="15"/>
      <c r="G22" s="15">
        <f>887.6-17</f>
        <v>870.6</v>
      </c>
      <c r="H22" s="21"/>
    </row>
    <row r="23" spans="1:8" ht="18" hidden="1" x14ac:dyDescent="0.35">
      <c r="A23" s="8">
        <v>7</v>
      </c>
      <c r="B23" s="9" t="s">
        <v>8</v>
      </c>
      <c r="C23" s="13"/>
      <c r="D23" s="24">
        <f t="shared" si="8"/>
        <v>1328.4</v>
      </c>
      <c r="E23" s="20"/>
      <c r="F23" s="15"/>
      <c r="G23" s="15">
        <v>1328.4</v>
      </c>
      <c r="H23" s="21"/>
    </row>
    <row r="24" spans="1:8" ht="18.600000000000001" hidden="1" thickBot="1" x14ac:dyDescent="0.4">
      <c r="A24" s="8"/>
      <c r="B24" s="12" t="s">
        <v>9</v>
      </c>
      <c r="C24" s="13">
        <f>SUM(C17:C23)</f>
        <v>13990.300000000001</v>
      </c>
      <c r="D24" s="24">
        <f>SUM(D17:D23)</f>
        <v>16490.3</v>
      </c>
      <c r="E24" s="22">
        <f>SUM(E17:E23)</f>
        <v>460.1</v>
      </c>
      <c r="F24" s="22">
        <f t="shared" ref="F24:H24" si="9">SUM(F17:F23)</f>
        <v>1211.4000000000001</v>
      </c>
      <c r="G24" s="22">
        <f t="shared" si="9"/>
        <v>4172.7</v>
      </c>
      <c r="H24" s="22">
        <f t="shared" si="9"/>
        <v>1646.1</v>
      </c>
    </row>
  </sheetData>
  <mergeCells count="9">
    <mergeCell ref="P6:AB6"/>
    <mergeCell ref="AC6:AM6"/>
    <mergeCell ref="A4:O4"/>
    <mergeCell ref="N2:O2"/>
    <mergeCell ref="A6:A7"/>
    <mergeCell ref="B6:B7"/>
    <mergeCell ref="C6:O6"/>
    <mergeCell ref="Z2:AA2"/>
    <mergeCell ref="AL2:AM2"/>
  </mergeCells>
  <pageMargins left="0" right="0" top="0.15748031496062992" bottom="0" header="0.31496062992125984" footer="0.31496062992125984"/>
  <pageSetup paperSize="9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6" sqref="A6"/>
    </sheetView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2021-11-15T13:22:48Z</dcterms:modified>
</cp:coreProperties>
</file>