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L12" i="1" l="1"/>
  <c r="Z12" i="1"/>
  <c r="M15" i="1" l="1"/>
  <c r="N12" i="1"/>
  <c r="AK15" i="1" l="1"/>
  <c r="AI15" i="1"/>
  <c r="AH15" i="1"/>
  <c r="AG15" i="1"/>
  <c r="AF15" i="1"/>
  <c r="AE15" i="1"/>
  <c r="AD15" i="1"/>
  <c r="AC15" i="1"/>
  <c r="AB15" i="1"/>
  <c r="AJ14" i="1"/>
  <c r="AM14" i="1" s="1"/>
  <c r="AM13" i="1"/>
  <c r="AM12" i="1"/>
  <c r="AL11" i="1"/>
  <c r="AM11" i="1" s="1"/>
  <c r="AL10" i="1"/>
  <c r="AJ10" i="1"/>
  <c r="AM10" i="1" s="1"/>
  <c r="AM9" i="1"/>
  <c r="AL9" i="1"/>
  <c r="AL15" i="1" s="1"/>
  <c r="AJ8" i="1"/>
  <c r="AJ15" i="1" s="1"/>
  <c r="Y15" i="1"/>
  <c r="W15" i="1"/>
  <c r="V15" i="1"/>
  <c r="U15" i="1"/>
  <c r="T15" i="1"/>
  <c r="S15" i="1"/>
  <c r="R15" i="1"/>
  <c r="Q15" i="1"/>
  <c r="P15" i="1"/>
  <c r="X14" i="1"/>
  <c r="AA14" i="1" s="1"/>
  <c r="AA13" i="1"/>
  <c r="AA12" i="1"/>
  <c r="Z11" i="1"/>
  <c r="AA11" i="1" s="1"/>
  <c r="Z10" i="1"/>
  <c r="X10" i="1"/>
  <c r="AA10" i="1" s="1"/>
  <c r="Z9" i="1"/>
  <c r="Z15" i="1" s="1"/>
  <c r="X8" i="1"/>
  <c r="AA9" i="1" l="1"/>
  <c r="X15" i="1"/>
  <c r="AA15" i="1" s="1"/>
  <c r="AM15" i="1"/>
  <c r="AM8" i="1"/>
  <c r="AA8" i="1"/>
  <c r="N9" i="1"/>
  <c r="N11" i="1"/>
  <c r="K14" i="1" l="1"/>
  <c r="K10" i="1"/>
  <c r="K8" i="1"/>
  <c r="N10" i="1" l="1"/>
  <c r="O8" i="1" l="1"/>
  <c r="L15" i="1" l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O9" i="1"/>
  <c r="N15" i="1" l="1"/>
  <c r="O15" i="1" s="1"/>
</calcChain>
</file>

<file path=xl/sharedStrings.xml><?xml version="1.0" encoding="utf-8"?>
<sst xmlns="http://schemas.openxmlformats.org/spreadsheetml/2006/main" count="54" uniqueCount="27">
  <si>
    <t>N п/п</t>
  </si>
  <si>
    <t>Наименование</t>
  </si>
  <si>
    <t>городское поселение город Бабаево</t>
  </si>
  <si>
    <t>сельское поселение Бабаевское</t>
  </si>
  <si>
    <t>сельское поселение Борисовское</t>
  </si>
  <si>
    <t xml:space="preserve">сельское поселение     Вепсское национальное </t>
  </si>
  <si>
    <t>сельское поселение Пяжозерское</t>
  </si>
  <si>
    <t>сельское поселение  Санинское</t>
  </si>
  <si>
    <t>сельское поселение Тороповское</t>
  </si>
  <si>
    <t xml:space="preserve">итого </t>
  </si>
  <si>
    <t>Формирование и исполнение бюджета</t>
  </si>
  <si>
    <t>Распоряжение имуществом, находящимся в муниципальной собственности</t>
  </si>
  <si>
    <t>Муниципальное хозяйство (архитектура)</t>
  </si>
  <si>
    <t>Осуществление полномочий контрольно-ревизионной комиссией по проверке бюджетов</t>
  </si>
  <si>
    <t>Осуществление полномочий по внутреннему контролю</t>
  </si>
  <si>
    <t>Осуществление полномочий по программному обеспечению</t>
  </si>
  <si>
    <t>Осуществление отдельных полномочий по размещению заказов на поставку товаров, выполнение работ,  оказание услуг для муниципальных нужд</t>
  </si>
  <si>
    <t>Правовое обеспечение деятельности органов местного самоуправления</t>
  </si>
  <si>
    <t>Организация и ведение бухгалтерского учета</t>
  </si>
  <si>
    <t>Осуществление отдельных полномочий по для создания условий для организайции досуга, и обеспечения жителей поселения услугами организаций культуры, библиотечному обслуживанию</t>
  </si>
  <si>
    <t>Итого</t>
  </si>
  <si>
    <t xml:space="preserve">Приложение  11  </t>
  </si>
  <si>
    <t>Осуществление отдельных полномочий по благоустройствe дворовых территорий</t>
  </si>
  <si>
    <t>к решению Представительного Собрания района"О бюджете Бабаевского муниципального района на 2020 год и плановый период 2021 и 2022 годов"</t>
  </si>
  <si>
    <t>Средства на осуществление части полномочий по решению вопросов местного значения из бюджетов поселений бюджету муниципального района в соответствии с заключенными соглашениями на 2021 год и плановый период 2022 и 2023 годов</t>
  </si>
  <si>
    <t>Осуществление отдельных полномочий по для создания условий для организайции спортивных мероприятий</t>
  </si>
  <si>
    <t>к решению Представительного Собрания района"О бюджете Бабаевского муниципального района на 2021 год и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</si>
</sst>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164" fontId="2" fillId="2" borderId="1" xfId="0" applyNumberFormat="1" applyFont="1" applyFill="1" applyBorder="1"/>
    <xf numFmtId="16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left" vertical="justify"/>
    </xf>
    <xf numFmtId="165" fontId="2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S1" zoomScale="75" zoomScaleNormal="75" workbookViewId="0">
      <selection activeCell="AH7" sqref="AH7"/>
    </sheetView>
  </sheetViews>
  <sheetFormatPr defaultRowHeight="14.4" x14ac:dyDescent="0.3"/>
  <cols>
    <col min="1" max="1" width="4.33203125" customWidth="1"/>
    <col min="2" max="2" width="39.6640625" customWidth="1"/>
    <col min="4" max="4" width="9.109375" customWidth="1"/>
    <col min="6" max="6" width="13.109375" customWidth="1"/>
    <col min="7" max="7" width="13" customWidth="1"/>
    <col min="8" max="9" width="13.33203125" customWidth="1"/>
    <col min="10" max="10" width="13.5546875" customWidth="1"/>
    <col min="11" max="12" width="13.109375" bestFit="1" customWidth="1"/>
    <col min="13" max="13" width="13.109375" customWidth="1"/>
    <col min="14" max="14" width="15.6640625" customWidth="1"/>
    <col min="15" max="15" width="10.33203125" customWidth="1"/>
    <col min="17" max="17" width="12.109375" customWidth="1"/>
    <col min="19" max="19" width="13.109375" customWidth="1"/>
    <col min="20" max="20" width="13" customWidth="1"/>
    <col min="21" max="22" width="13.33203125" customWidth="1"/>
    <col min="23" max="23" width="9.6640625" customWidth="1"/>
    <col min="24" max="24" width="13.109375" bestFit="1" customWidth="1"/>
    <col min="25" max="25" width="13.109375" hidden="1" customWidth="1"/>
    <col min="26" max="26" width="13.77734375" customWidth="1"/>
    <col min="27" max="27" width="10.33203125" customWidth="1"/>
    <col min="29" max="29" width="9.5546875" customWidth="1"/>
    <col min="31" max="31" width="10.88671875" customWidth="1"/>
    <col min="32" max="32" width="13" customWidth="1"/>
    <col min="33" max="33" width="10.77734375" customWidth="1"/>
    <col min="34" max="34" width="13.33203125" customWidth="1"/>
    <col min="35" max="35" width="11.44140625" customWidth="1"/>
    <col min="36" max="36" width="13.109375" bestFit="1" customWidth="1"/>
    <col min="37" max="37" width="13.109375" hidden="1" customWidth="1"/>
    <col min="38" max="38" width="15.21875" customWidth="1"/>
    <col min="39" max="39" width="10.33203125" customWidth="1"/>
  </cols>
  <sheetData>
    <row r="1" spans="1:39" ht="15.6" x14ac:dyDescent="0.3">
      <c r="N1" s="5" t="s">
        <v>21</v>
      </c>
      <c r="O1" s="5"/>
      <c r="Z1" s="5" t="s">
        <v>21</v>
      </c>
      <c r="AA1" s="5"/>
      <c r="AL1" s="5" t="s">
        <v>21</v>
      </c>
      <c r="AM1" s="5"/>
    </row>
    <row r="2" spans="1:39" ht="132" customHeight="1" x14ac:dyDescent="0.3">
      <c r="N2" s="17" t="s">
        <v>23</v>
      </c>
      <c r="O2" s="17"/>
      <c r="Z2" s="17" t="s">
        <v>26</v>
      </c>
      <c r="AA2" s="17"/>
      <c r="AL2" s="17" t="s">
        <v>26</v>
      </c>
      <c r="AM2" s="17"/>
    </row>
    <row r="4" spans="1:39" ht="35.25" customHeight="1" x14ac:dyDescent="0.3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39" ht="15" customHeight="1" x14ac:dyDescent="0.3">
      <c r="A6" s="18" t="s">
        <v>0</v>
      </c>
      <c r="B6" s="20" t="s">
        <v>1</v>
      </c>
      <c r="C6" s="14">
        <v>2021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4">
        <v>2022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4">
        <v>2023</v>
      </c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05.5" customHeight="1" x14ac:dyDescent="0.3">
      <c r="A7" s="19"/>
      <c r="B7" s="21"/>
      <c r="C7" s="1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3" t="s">
        <v>22</v>
      </c>
      <c r="M7" s="3" t="s">
        <v>25</v>
      </c>
      <c r="N7" s="3" t="s">
        <v>19</v>
      </c>
      <c r="O7" s="4" t="s">
        <v>20</v>
      </c>
      <c r="P7" s="1" t="s">
        <v>10</v>
      </c>
      <c r="Q7" s="2" t="s">
        <v>11</v>
      </c>
      <c r="R7" s="2" t="s">
        <v>12</v>
      </c>
      <c r="S7" s="2" t="s">
        <v>13</v>
      </c>
      <c r="T7" s="2" t="s">
        <v>14</v>
      </c>
      <c r="U7" s="2" t="s">
        <v>15</v>
      </c>
      <c r="V7" s="2" t="s">
        <v>16</v>
      </c>
      <c r="W7" s="2" t="s">
        <v>17</v>
      </c>
      <c r="X7" s="2" t="s">
        <v>18</v>
      </c>
      <c r="Y7" s="3" t="s">
        <v>22</v>
      </c>
      <c r="Z7" s="3" t="s">
        <v>19</v>
      </c>
      <c r="AA7" s="4" t="s">
        <v>20</v>
      </c>
      <c r="AB7" s="1" t="s">
        <v>10</v>
      </c>
      <c r="AC7" s="2" t="s">
        <v>11</v>
      </c>
      <c r="AD7" s="2" t="s">
        <v>12</v>
      </c>
      <c r="AE7" s="2" t="s">
        <v>13</v>
      </c>
      <c r="AF7" s="2" t="s">
        <v>14</v>
      </c>
      <c r="AG7" s="2" t="s">
        <v>15</v>
      </c>
      <c r="AH7" s="2" t="s">
        <v>16</v>
      </c>
      <c r="AI7" s="2" t="s">
        <v>17</v>
      </c>
      <c r="AJ7" s="2" t="s">
        <v>18</v>
      </c>
      <c r="AK7" s="3" t="s">
        <v>22</v>
      </c>
      <c r="AL7" s="3" t="s">
        <v>19</v>
      </c>
      <c r="AM7" s="4" t="s">
        <v>20</v>
      </c>
    </row>
    <row r="8" spans="1:39" s="11" customFormat="1" ht="40.5" customHeight="1" x14ac:dyDescent="0.35">
      <c r="A8" s="8">
        <v>1</v>
      </c>
      <c r="B8" s="9" t="s">
        <v>2</v>
      </c>
      <c r="C8" s="6">
        <v>399.3</v>
      </c>
      <c r="D8" s="6"/>
      <c r="E8" s="6">
        <v>658.1</v>
      </c>
      <c r="F8" s="6">
        <v>51.4</v>
      </c>
      <c r="G8" s="6">
        <v>35</v>
      </c>
      <c r="H8" s="6"/>
      <c r="I8" s="6"/>
      <c r="J8" s="6"/>
      <c r="K8" s="6">
        <f>466.2+116.6</f>
        <v>582.79999999999995</v>
      </c>
      <c r="L8" s="13">
        <v>329.91070000000002</v>
      </c>
      <c r="M8" s="6">
        <v>1500</v>
      </c>
      <c r="N8" s="6">
        <v>8150</v>
      </c>
      <c r="O8" s="10">
        <f t="shared" ref="O8:O15" si="0">SUM(C8:N8)</f>
        <v>11706.510700000001</v>
      </c>
      <c r="P8" s="6">
        <v>399.3</v>
      </c>
      <c r="Q8" s="6"/>
      <c r="R8" s="6">
        <v>658.1</v>
      </c>
      <c r="S8" s="6">
        <v>51.4</v>
      </c>
      <c r="T8" s="6">
        <v>35</v>
      </c>
      <c r="U8" s="6"/>
      <c r="V8" s="6"/>
      <c r="W8" s="6"/>
      <c r="X8" s="6">
        <f>466.2+116.6</f>
        <v>582.79999999999995</v>
      </c>
      <c r="Y8" s="6"/>
      <c r="Z8" s="6">
        <v>8150</v>
      </c>
      <c r="AA8" s="10">
        <f t="shared" ref="AA8:AA15" si="1">SUM(P8:Z8)</f>
        <v>9876.6</v>
      </c>
      <c r="AB8" s="6">
        <v>399.3</v>
      </c>
      <c r="AC8" s="6"/>
      <c r="AD8" s="6">
        <v>658.1</v>
      </c>
      <c r="AE8" s="6">
        <v>51.4</v>
      </c>
      <c r="AF8" s="6">
        <v>35</v>
      </c>
      <c r="AG8" s="6"/>
      <c r="AH8" s="6"/>
      <c r="AI8" s="6"/>
      <c r="AJ8" s="6">
        <f>466.2+116.6</f>
        <v>582.79999999999995</v>
      </c>
      <c r="AK8" s="6"/>
      <c r="AL8" s="6">
        <v>8150</v>
      </c>
      <c r="AM8" s="10">
        <f t="shared" ref="AM8:AM15" si="2">SUM(AB8:AL8)</f>
        <v>9876.6</v>
      </c>
    </row>
    <row r="9" spans="1:39" s="11" customFormat="1" ht="22.5" customHeight="1" x14ac:dyDescent="0.35">
      <c r="A9" s="8">
        <v>2</v>
      </c>
      <c r="B9" s="9" t="s">
        <v>3</v>
      </c>
      <c r="C9" s="6">
        <v>144.9</v>
      </c>
      <c r="D9" s="6">
        <v>30.7</v>
      </c>
      <c r="E9" s="6"/>
      <c r="F9" s="6">
        <v>51.4</v>
      </c>
      <c r="G9" s="6">
        <v>35</v>
      </c>
      <c r="H9" s="6">
        <v>15.2</v>
      </c>
      <c r="I9" s="6">
        <v>2.8</v>
      </c>
      <c r="J9" s="6">
        <v>60.9</v>
      </c>
      <c r="K9" s="6">
        <v>139.9</v>
      </c>
      <c r="L9" s="6"/>
      <c r="M9" s="6"/>
      <c r="N9" s="6">
        <f>762.2+406.2+205</f>
        <v>1373.4</v>
      </c>
      <c r="O9" s="10">
        <f t="shared" si="0"/>
        <v>1854.2</v>
      </c>
      <c r="P9" s="6">
        <v>144.9</v>
      </c>
      <c r="Q9" s="6">
        <v>30.7</v>
      </c>
      <c r="R9" s="6"/>
      <c r="S9" s="6">
        <v>51.4</v>
      </c>
      <c r="T9" s="6">
        <v>35</v>
      </c>
      <c r="U9" s="6">
        <v>15.2</v>
      </c>
      <c r="V9" s="6">
        <v>2.8</v>
      </c>
      <c r="W9" s="6">
        <v>60.9</v>
      </c>
      <c r="X9" s="6">
        <v>139.9</v>
      </c>
      <c r="Y9" s="6"/>
      <c r="Z9" s="6">
        <f>762.2+406.2+205</f>
        <v>1373.4</v>
      </c>
      <c r="AA9" s="10">
        <f t="shared" si="1"/>
        <v>1854.2</v>
      </c>
      <c r="AB9" s="6">
        <v>144.9</v>
      </c>
      <c r="AC9" s="6">
        <v>30.7</v>
      </c>
      <c r="AD9" s="6"/>
      <c r="AE9" s="6">
        <v>51.4</v>
      </c>
      <c r="AF9" s="6">
        <v>35</v>
      </c>
      <c r="AG9" s="6">
        <v>15.2</v>
      </c>
      <c r="AH9" s="6">
        <v>2.8</v>
      </c>
      <c r="AI9" s="6">
        <v>60.9</v>
      </c>
      <c r="AJ9" s="6">
        <v>139.9</v>
      </c>
      <c r="AK9" s="6"/>
      <c r="AL9" s="6">
        <f>762.2+406.2+205</f>
        <v>1373.4</v>
      </c>
      <c r="AM9" s="10">
        <f t="shared" si="2"/>
        <v>1854.2</v>
      </c>
    </row>
    <row r="10" spans="1:39" s="11" customFormat="1" ht="22.5" customHeight="1" x14ac:dyDescent="0.35">
      <c r="A10" s="8">
        <v>3</v>
      </c>
      <c r="B10" s="9" t="s">
        <v>4</v>
      </c>
      <c r="C10" s="6"/>
      <c r="D10" s="6">
        <v>30.7</v>
      </c>
      <c r="E10" s="6"/>
      <c r="F10" s="6">
        <v>51.4</v>
      </c>
      <c r="G10" s="6">
        <v>35</v>
      </c>
      <c r="H10" s="6">
        <v>15.2</v>
      </c>
      <c r="I10" s="6">
        <v>2.8</v>
      </c>
      <c r="J10" s="6"/>
      <c r="K10" s="6">
        <f>233.1+139.9</f>
        <v>373</v>
      </c>
      <c r="L10" s="6"/>
      <c r="M10" s="6"/>
      <c r="N10" s="6">
        <f>595.6+383.8</f>
        <v>979.40000000000009</v>
      </c>
      <c r="O10" s="10">
        <f t="shared" si="0"/>
        <v>1487.5</v>
      </c>
      <c r="P10" s="6"/>
      <c r="Q10" s="6">
        <v>30.7</v>
      </c>
      <c r="R10" s="6"/>
      <c r="S10" s="6">
        <v>51.4</v>
      </c>
      <c r="T10" s="6">
        <v>35</v>
      </c>
      <c r="U10" s="6">
        <v>15.2</v>
      </c>
      <c r="V10" s="6">
        <v>2.8</v>
      </c>
      <c r="W10" s="6"/>
      <c r="X10" s="6">
        <f>233.1+139.9</f>
        <v>373</v>
      </c>
      <c r="Y10" s="6"/>
      <c r="Z10" s="6">
        <f>595.6+383.8</f>
        <v>979.40000000000009</v>
      </c>
      <c r="AA10" s="10">
        <f t="shared" si="1"/>
        <v>1487.5</v>
      </c>
      <c r="AB10" s="6"/>
      <c r="AC10" s="6">
        <v>30.7</v>
      </c>
      <c r="AD10" s="6"/>
      <c r="AE10" s="6">
        <v>51.4</v>
      </c>
      <c r="AF10" s="6">
        <v>35</v>
      </c>
      <c r="AG10" s="6">
        <v>15.2</v>
      </c>
      <c r="AH10" s="6">
        <v>2.8</v>
      </c>
      <c r="AI10" s="6"/>
      <c r="AJ10" s="6">
        <f>233.1+139.9</f>
        <v>373</v>
      </c>
      <c r="AK10" s="6"/>
      <c r="AL10" s="6">
        <f>595.6+383.8</f>
        <v>979.40000000000009</v>
      </c>
      <c r="AM10" s="10">
        <f t="shared" si="2"/>
        <v>1487.5</v>
      </c>
    </row>
    <row r="11" spans="1:39" s="11" customFormat="1" ht="22.5" customHeight="1" x14ac:dyDescent="0.35">
      <c r="A11" s="8">
        <v>4</v>
      </c>
      <c r="B11" s="9" t="s">
        <v>5</v>
      </c>
      <c r="C11" s="6">
        <v>144.9</v>
      </c>
      <c r="D11" s="6"/>
      <c r="E11" s="6"/>
      <c r="F11" s="6">
        <v>51.4</v>
      </c>
      <c r="G11" s="6">
        <v>35</v>
      </c>
      <c r="H11" s="6">
        <v>15.2</v>
      </c>
      <c r="I11" s="6">
        <v>2.8</v>
      </c>
      <c r="J11" s="6">
        <v>60.9</v>
      </c>
      <c r="K11" s="6">
        <v>139.9</v>
      </c>
      <c r="L11" s="6"/>
      <c r="M11" s="6"/>
      <c r="N11" s="6">
        <f>1046.5+476.3</f>
        <v>1522.8</v>
      </c>
      <c r="O11" s="10">
        <f t="shared" si="0"/>
        <v>1972.9</v>
      </c>
      <c r="P11" s="6">
        <v>144.9</v>
      </c>
      <c r="Q11" s="6"/>
      <c r="R11" s="6"/>
      <c r="S11" s="6">
        <v>51.4</v>
      </c>
      <c r="T11" s="6">
        <v>35</v>
      </c>
      <c r="U11" s="6">
        <v>15.2</v>
      </c>
      <c r="V11" s="6">
        <v>2.8</v>
      </c>
      <c r="W11" s="6">
        <v>60.9</v>
      </c>
      <c r="X11" s="6">
        <v>139.9</v>
      </c>
      <c r="Y11" s="6"/>
      <c r="Z11" s="6">
        <f>1046.5+476.3</f>
        <v>1522.8</v>
      </c>
      <c r="AA11" s="10">
        <f t="shared" si="1"/>
        <v>1972.9</v>
      </c>
      <c r="AB11" s="6">
        <v>144.9</v>
      </c>
      <c r="AC11" s="6"/>
      <c r="AD11" s="6"/>
      <c r="AE11" s="6">
        <v>51.4</v>
      </c>
      <c r="AF11" s="6">
        <v>35</v>
      </c>
      <c r="AG11" s="6">
        <v>15.2</v>
      </c>
      <c r="AH11" s="6">
        <v>2.8</v>
      </c>
      <c r="AI11" s="6">
        <v>60.9</v>
      </c>
      <c r="AJ11" s="6">
        <v>139.9</v>
      </c>
      <c r="AK11" s="6"/>
      <c r="AL11" s="6">
        <f>1046.5+476.3</f>
        <v>1522.8</v>
      </c>
      <c r="AM11" s="10">
        <f t="shared" si="2"/>
        <v>1972.9</v>
      </c>
    </row>
    <row r="12" spans="1:39" s="11" customFormat="1" ht="22.5" customHeight="1" x14ac:dyDescent="0.35">
      <c r="A12" s="8">
        <v>5</v>
      </c>
      <c r="B12" s="9" t="s">
        <v>6</v>
      </c>
      <c r="C12" s="6">
        <v>144.9</v>
      </c>
      <c r="D12" s="6">
        <v>30.7</v>
      </c>
      <c r="E12" s="6"/>
      <c r="F12" s="6">
        <v>51.4</v>
      </c>
      <c r="G12" s="6">
        <v>35</v>
      </c>
      <c r="H12" s="6">
        <v>15.2</v>
      </c>
      <c r="I12" s="6">
        <v>2.8</v>
      </c>
      <c r="J12" s="6">
        <v>60.9</v>
      </c>
      <c r="K12" s="6">
        <v>139.9</v>
      </c>
      <c r="L12" s="6"/>
      <c r="M12" s="6"/>
      <c r="N12" s="6">
        <f>1155.1</f>
        <v>1155.0999999999999</v>
      </c>
      <c r="O12" s="10">
        <f t="shared" si="0"/>
        <v>1635.8999999999999</v>
      </c>
      <c r="P12" s="6">
        <v>144.9</v>
      </c>
      <c r="Q12" s="6">
        <v>30.7</v>
      </c>
      <c r="R12" s="6"/>
      <c r="S12" s="6">
        <v>51.4</v>
      </c>
      <c r="T12" s="6">
        <v>35</v>
      </c>
      <c r="U12" s="6">
        <v>15.2</v>
      </c>
      <c r="V12" s="6">
        <v>2.8</v>
      </c>
      <c r="W12" s="6">
        <v>60.9</v>
      </c>
      <c r="X12" s="6">
        <v>139.9</v>
      </c>
      <c r="Y12" s="6"/>
      <c r="Z12" s="6">
        <f>1155.1</f>
        <v>1155.0999999999999</v>
      </c>
      <c r="AA12" s="10">
        <f t="shared" si="1"/>
        <v>1635.8999999999999</v>
      </c>
      <c r="AB12" s="6">
        <v>144.9</v>
      </c>
      <c r="AC12" s="6">
        <v>30.7</v>
      </c>
      <c r="AD12" s="6"/>
      <c r="AE12" s="6">
        <v>51.4</v>
      </c>
      <c r="AF12" s="6">
        <v>35</v>
      </c>
      <c r="AG12" s="6">
        <v>15.2</v>
      </c>
      <c r="AH12" s="6">
        <v>2.8</v>
      </c>
      <c r="AI12" s="6">
        <v>60.9</v>
      </c>
      <c r="AJ12" s="6">
        <v>139.9</v>
      </c>
      <c r="AK12" s="6"/>
      <c r="AL12" s="6">
        <f>1155.1</f>
        <v>1155.0999999999999</v>
      </c>
      <c r="AM12" s="10">
        <f t="shared" si="2"/>
        <v>1635.8999999999999</v>
      </c>
    </row>
    <row r="13" spans="1:39" s="11" customFormat="1" ht="22.5" customHeight="1" x14ac:dyDescent="0.35">
      <c r="A13" s="8">
        <v>6</v>
      </c>
      <c r="B13" s="9" t="s">
        <v>7</v>
      </c>
      <c r="C13" s="6">
        <v>144.9</v>
      </c>
      <c r="D13" s="6">
        <v>30.7</v>
      </c>
      <c r="E13" s="6"/>
      <c r="F13" s="6">
        <v>51.4</v>
      </c>
      <c r="G13" s="6">
        <v>35</v>
      </c>
      <c r="H13" s="6">
        <v>15.2</v>
      </c>
      <c r="I13" s="6">
        <v>2.8</v>
      </c>
      <c r="J13" s="6">
        <v>60.9</v>
      </c>
      <c r="K13" s="6">
        <v>139.9</v>
      </c>
      <c r="L13" s="6"/>
      <c r="M13" s="6"/>
      <c r="N13" s="6">
        <v>691.2</v>
      </c>
      <c r="O13" s="10">
        <f t="shared" si="0"/>
        <v>1172</v>
      </c>
      <c r="P13" s="6">
        <v>144.9</v>
      </c>
      <c r="Q13" s="6">
        <v>30.7</v>
      </c>
      <c r="R13" s="6"/>
      <c r="S13" s="6">
        <v>51.4</v>
      </c>
      <c r="T13" s="6">
        <v>35</v>
      </c>
      <c r="U13" s="6">
        <v>15.2</v>
      </c>
      <c r="V13" s="6">
        <v>2.8</v>
      </c>
      <c r="W13" s="6">
        <v>60.9</v>
      </c>
      <c r="X13" s="6">
        <v>139.9</v>
      </c>
      <c r="Y13" s="6"/>
      <c r="Z13" s="6">
        <v>691.2</v>
      </c>
      <c r="AA13" s="10">
        <f t="shared" si="1"/>
        <v>1172</v>
      </c>
      <c r="AB13" s="6">
        <v>144.9</v>
      </c>
      <c r="AC13" s="6">
        <v>30.7</v>
      </c>
      <c r="AD13" s="6"/>
      <c r="AE13" s="6">
        <v>51.4</v>
      </c>
      <c r="AF13" s="6">
        <v>35</v>
      </c>
      <c r="AG13" s="6">
        <v>15.2</v>
      </c>
      <c r="AH13" s="6">
        <v>2.8</v>
      </c>
      <c r="AI13" s="6">
        <v>60.9</v>
      </c>
      <c r="AJ13" s="6">
        <v>139.9</v>
      </c>
      <c r="AK13" s="6"/>
      <c r="AL13" s="6">
        <v>691.2</v>
      </c>
      <c r="AM13" s="10">
        <f t="shared" si="2"/>
        <v>1172</v>
      </c>
    </row>
    <row r="14" spans="1:39" s="11" customFormat="1" ht="22.5" customHeight="1" x14ac:dyDescent="0.35">
      <c r="A14" s="8">
        <v>7</v>
      </c>
      <c r="B14" s="9" t="s">
        <v>8</v>
      </c>
      <c r="C14" s="6"/>
      <c r="D14" s="6">
        <v>30.7</v>
      </c>
      <c r="E14" s="6"/>
      <c r="F14" s="6">
        <v>51.4</v>
      </c>
      <c r="G14" s="6">
        <v>35</v>
      </c>
      <c r="H14" s="6">
        <v>15.2</v>
      </c>
      <c r="I14" s="6">
        <v>2.8</v>
      </c>
      <c r="J14" s="6">
        <v>60.9</v>
      </c>
      <c r="K14" s="6">
        <f>139.9+116.6</f>
        <v>256.5</v>
      </c>
      <c r="L14" s="6"/>
      <c r="M14" s="6"/>
      <c r="N14" s="6"/>
      <c r="O14" s="10">
        <f t="shared" si="0"/>
        <v>452.5</v>
      </c>
      <c r="P14" s="6"/>
      <c r="Q14" s="6">
        <v>30.7</v>
      </c>
      <c r="R14" s="6"/>
      <c r="S14" s="6">
        <v>51.4</v>
      </c>
      <c r="T14" s="6">
        <v>35</v>
      </c>
      <c r="U14" s="6">
        <v>15.2</v>
      </c>
      <c r="V14" s="6">
        <v>2.8</v>
      </c>
      <c r="W14" s="6">
        <v>60.9</v>
      </c>
      <c r="X14" s="6">
        <f>139.9+116.6</f>
        <v>256.5</v>
      </c>
      <c r="Y14" s="6"/>
      <c r="Z14" s="6"/>
      <c r="AA14" s="10">
        <f t="shared" si="1"/>
        <v>452.5</v>
      </c>
      <c r="AB14" s="6"/>
      <c r="AC14" s="6">
        <v>30.7</v>
      </c>
      <c r="AD14" s="6"/>
      <c r="AE14" s="6">
        <v>51.4</v>
      </c>
      <c r="AF14" s="6">
        <v>35</v>
      </c>
      <c r="AG14" s="6">
        <v>15.2</v>
      </c>
      <c r="AH14" s="6">
        <v>2.8</v>
      </c>
      <c r="AI14" s="6">
        <v>60.9</v>
      </c>
      <c r="AJ14" s="6">
        <f>139.9+116.6</f>
        <v>256.5</v>
      </c>
      <c r="AK14" s="6"/>
      <c r="AL14" s="6"/>
      <c r="AM14" s="10">
        <f t="shared" si="2"/>
        <v>452.5</v>
      </c>
    </row>
    <row r="15" spans="1:39" s="11" customFormat="1" ht="21" customHeight="1" x14ac:dyDescent="0.35">
      <c r="A15" s="8"/>
      <c r="B15" s="12" t="s">
        <v>9</v>
      </c>
      <c r="C15" s="6">
        <f>SUM(C8:C14)</f>
        <v>978.9</v>
      </c>
      <c r="D15" s="6">
        <f t="shared" ref="D15:N15" si="3">SUM(D8:D14)</f>
        <v>153.5</v>
      </c>
      <c r="E15" s="6">
        <f t="shared" si="3"/>
        <v>658.1</v>
      </c>
      <c r="F15" s="6">
        <f t="shared" si="3"/>
        <v>359.79999999999995</v>
      </c>
      <c r="G15" s="6">
        <f t="shared" si="3"/>
        <v>245</v>
      </c>
      <c r="H15" s="6">
        <f t="shared" si="3"/>
        <v>91.2</v>
      </c>
      <c r="I15" s="6">
        <f t="shared" si="3"/>
        <v>16.8</v>
      </c>
      <c r="J15" s="6">
        <f t="shared" si="3"/>
        <v>304.5</v>
      </c>
      <c r="K15" s="6">
        <f t="shared" si="3"/>
        <v>1771.9</v>
      </c>
      <c r="L15" s="6">
        <f t="shared" si="3"/>
        <v>329.91070000000002</v>
      </c>
      <c r="M15" s="6">
        <f t="shared" si="3"/>
        <v>1500</v>
      </c>
      <c r="N15" s="6">
        <f t="shared" si="3"/>
        <v>13871.9</v>
      </c>
      <c r="O15" s="10">
        <f t="shared" si="0"/>
        <v>20281.510699999999</v>
      </c>
      <c r="P15" s="6">
        <f>SUM(P8:P14)</f>
        <v>978.9</v>
      </c>
      <c r="Q15" s="6">
        <f t="shared" ref="Q15:Z15" si="4">SUM(Q8:Q14)</f>
        <v>153.5</v>
      </c>
      <c r="R15" s="6">
        <f t="shared" si="4"/>
        <v>658.1</v>
      </c>
      <c r="S15" s="6">
        <f t="shared" si="4"/>
        <v>359.79999999999995</v>
      </c>
      <c r="T15" s="6">
        <f t="shared" si="4"/>
        <v>245</v>
      </c>
      <c r="U15" s="6">
        <f t="shared" si="4"/>
        <v>91.2</v>
      </c>
      <c r="V15" s="6">
        <f t="shared" si="4"/>
        <v>16.8</v>
      </c>
      <c r="W15" s="6">
        <f t="shared" si="4"/>
        <v>304.5</v>
      </c>
      <c r="X15" s="6">
        <f t="shared" si="4"/>
        <v>1771.9</v>
      </c>
      <c r="Y15" s="6">
        <f t="shared" si="4"/>
        <v>0</v>
      </c>
      <c r="Z15" s="6">
        <f t="shared" si="4"/>
        <v>13871.9</v>
      </c>
      <c r="AA15" s="10">
        <f t="shared" si="1"/>
        <v>18451.599999999999</v>
      </c>
      <c r="AB15" s="6">
        <f>SUM(AB8:AB14)</f>
        <v>978.9</v>
      </c>
      <c r="AC15" s="6">
        <f t="shared" ref="AC15:AL15" si="5">SUM(AC8:AC14)</f>
        <v>153.5</v>
      </c>
      <c r="AD15" s="6">
        <f t="shared" si="5"/>
        <v>658.1</v>
      </c>
      <c r="AE15" s="6">
        <f t="shared" si="5"/>
        <v>359.79999999999995</v>
      </c>
      <c r="AF15" s="6">
        <f t="shared" si="5"/>
        <v>245</v>
      </c>
      <c r="AG15" s="6">
        <f t="shared" si="5"/>
        <v>91.2</v>
      </c>
      <c r="AH15" s="6">
        <f t="shared" si="5"/>
        <v>16.8</v>
      </c>
      <c r="AI15" s="6">
        <f t="shared" si="5"/>
        <v>304.5</v>
      </c>
      <c r="AJ15" s="6">
        <f t="shared" si="5"/>
        <v>1771.9</v>
      </c>
      <c r="AK15" s="6">
        <f t="shared" si="5"/>
        <v>0</v>
      </c>
      <c r="AL15" s="6">
        <f t="shared" si="5"/>
        <v>13871.9</v>
      </c>
      <c r="AM15" s="10">
        <f t="shared" si="2"/>
        <v>18451.599999999999</v>
      </c>
    </row>
    <row r="16" spans="1:39" x14ac:dyDescent="0.3">
      <c r="O16" s="7"/>
      <c r="AA16" s="7"/>
      <c r="AM16" s="7"/>
    </row>
  </sheetData>
  <mergeCells count="9">
    <mergeCell ref="P6:AB6"/>
    <mergeCell ref="AC6:AM6"/>
    <mergeCell ref="A4:O4"/>
    <mergeCell ref="N2:O2"/>
    <mergeCell ref="A6:A7"/>
    <mergeCell ref="B6:B7"/>
    <mergeCell ref="C6:O6"/>
    <mergeCell ref="Z2:AA2"/>
    <mergeCell ref="AL2:AM2"/>
  </mergeCells>
  <pageMargins left="0" right="0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2020-11-16T13:39:34Z</dcterms:modified>
</cp:coreProperties>
</file>