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F11" i="1" l="1"/>
  <c r="F13" i="1"/>
  <c r="F9" i="1"/>
  <c r="F10" i="1"/>
  <c r="H9" i="1" l="1"/>
  <c r="H10" i="1"/>
  <c r="H11" i="1"/>
  <c r="H12" i="1"/>
  <c r="H13" i="1"/>
  <c r="H14" i="1"/>
  <c r="H8" i="1"/>
  <c r="H15" i="1" l="1"/>
  <c r="G9" i="1"/>
  <c r="G10" i="1"/>
  <c r="G11" i="1"/>
  <c r="G12" i="1"/>
  <c r="G13" i="1"/>
  <c r="G14" i="1"/>
  <c r="G8" i="1"/>
  <c r="E15" i="1"/>
  <c r="Q15" i="1" l="1"/>
  <c r="P15" i="1"/>
  <c r="O15" i="1"/>
  <c r="L15" i="1"/>
  <c r="K15" i="1"/>
  <c r="J15" i="1"/>
  <c r="D15" i="1"/>
  <c r="C15" i="1"/>
  <c r="R14" i="1"/>
  <c r="N14" i="1"/>
  <c r="M14" i="1"/>
  <c r="I14" i="1"/>
  <c r="B14" i="1"/>
  <c r="N13" i="1"/>
  <c r="R13" i="1" s="1"/>
  <c r="I13" i="1"/>
  <c r="M13" i="1" s="1"/>
  <c r="B13" i="1"/>
  <c r="R12" i="1"/>
  <c r="N12" i="1"/>
  <c r="M12" i="1"/>
  <c r="I12" i="1"/>
  <c r="B12" i="1"/>
  <c r="N11" i="1"/>
  <c r="R11" i="1" s="1"/>
  <c r="I11" i="1"/>
  <c r="M11" i="1" s="1"/>
  <c r="B11" i="1"/>
  <c r="R10" i="1"/>
  <c r="N10" i="1"/>
  <c r="M10" i="1"/>
  <c r="I10" i="1"/>
  <c r="B10" i="1"/>
  <c r="N9" i="1"/>
  <c r="R9" i="1" s="1"/>
  <c r="I9" i="1"/>
  <c r="M9" i="1" s="1"/>
  <c r="F15" i="1"/>
  <c r="G15" i="1" s="1"/>
  <c r="B9" i="1"/>
  <c r="N8" i="1"/>
  <c r="N15" i="1" s="1"/>
  <c r="I8" i="1"/>
  <c r="M8" i="1" s="1"/>
  <c r="B8" i="1"/>
  <c r="R15" i="1" l="1"/>
  <c r="R8" i="1"/>
  <c r="B15" i="1"/>
  <c r="I15" i="1"/>
  <c r="M15" i="1" s="1"/>
</calcChain>
</file>

<file path=xl/sharedStrings.xml><?xml version="1.0" encoding="utf-8"?>
<sst xmlns="http://schemas.openxmlformats.org/spreadsheetml/2006/main" count="29" uniqueCount="20">
  <si>
    <t xml:space="preserve">Приложение  14  </t>
  </si>
  <si>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</si>
  <si>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</si>
  <si>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</si>
  <si>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</si>
  <si>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</si>
  <si>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</si>
  <si>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</si>
  <si>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</si>
  <si>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</si>
  <si>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</si>
  <si>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</si>
  <si>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</si>
  <si>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</si>
  <si>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</si>
  <si>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</si>
  <si>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</si>
  <si>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2020 год и плановый период 2021 и 2022 годов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</si>
  <si>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</si>
  <si>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 xml:space="preserve">к решению Представительного Собрания района от 10.04.2020 № 443  "О бюджете Бабаевского муниципального района на 2019 год и плановый период 2020 и 2021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</si>
</sst>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workbookViewId="0">
      <selection activeCell="P3" sqref="P3"/>
    </sheetView>
  </sheetViews>
  <sheetFormatPr defaultRowHeight="15" x14ac:dyDescent="0.25"/>
  <cols>
    <col min="1" max="1" width="23" customWidth="1"/>
  </cols>
  <sheetData>
    <row r="1" spans="1:18" ht="12.75" customHeight="1" x14ac:dyDescent="0.25">
      <c r="P1" s="1" t="s">
        <v>0</v>
      </c>
      <c r="Q1" s="1"/>
      <c r="R1" s="1"/>
    </row>
    <row r="2" spans="1:18" ht="80.25" customHeight="1" x14ac:dyDescent="0.25">
      <c r="P2" s="18" t="s">
        <v>19</v>
      </c>
      <c r="Q2" s="19"/>
      <c r="R2" s="19"/>
    </row>
    <row r="3" spans="1:18" ht="14.25" customHeight="1" x14ac:dyDescent="0.25">
      <c r="P3" s="14"/>
      <c r="Q3" s="15"/>
      <c r="R3" s="15"/>
    </row>
    <row r="4" spans="1:18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x14ac:dyDescent="0.25">
      <c r="R5" s="13" t="s">
        <v>16</v>
      </c>
    </row>
    <row r="6" spans="1:18" x14ac:dyDescent="0.25">
      <c r="A6" s="20" t="s">
        <v>1</v>
      </c>
      <c r="B6" s="22">
        <v>2020</v>
      </c>
      <c r="C6" s="23"/>
      <c r="D6" s="23"/>
      <c r="E6" s="23"/>
      <c r="F6" s="23"/>
      <c r="G6" s="23"/>
      <c r="H6" s="16"/>
      <c r="I6" s="22">
        <v>2021</v>
      </c>
      <c r="J6" s="23"/>
      <c r="K6" s="23"/>
      <c r="L6" s="23"/>
      <c r="M6" s="23"/>
      <c r="N6" s="22">
        <v>2022</v>
      </c>
      <c r="O6" s="23"/>
      <c r="P6" s="23"/>
      <c r="Q6" s="23"/>
      <c r="R6" s="23"/>
    </row>
    <row r="7" spans="1:18" ht="157.5" x14ac:dyDescent="0.25">
      <c r="A7" s="21"/>
      <c r="B7" s="2" t="s">
        <v>2</v>
      </c>
      <c r="C7" s="2" t="s">
        <v>3</v>
      </c>
      <c r="D7" s="2" t="s">
        <v>4</v>
      </c>
      <c r="E7" s="2" t="s">
        <v>18</v>
      </c>
      <c r="F7" s="2" t="s">
        <v>5</v>
      </c>
      <c r="G7" s="3" t="s">
        <v>6</v>
      </c>
      <c r="H7" s="2"/>
      <c r="I7" s="2" t="s">
        <v>2</v>
      </c>
      <c r="J7" s="2" t="s">
        <v>7</v>
      </c>
      <c r="K7" s="2" t="s">
        <v>4</v>
      </c>
      <c r="L7" s="2" t="s">
        <v>5</v>
      </c>
      <c r="M7" s="3" t="s">
        <v>6</v>
      </c>
      <c r="N7" s="2" t="s">
        <v>2</v>
      </c>
      <c r="O7" s="2" t="s">
        <v>7</v>
      </c>
      <c r="P7" s="2" t="s">
        <v>4</v>
      </c>
      <c r="Q7" s="2" t="s">
        <v>5</v>
      </c>
      <c r="R7" s="3" t="s">
        <v>6</v>
      </c>
    </row>
    <row r="8" spans="1:18" ht="25.5" customHeight="1" x14ac:dyDescent="0.25">
      <c r="A8" s="4" t="s">
        <v>8</v>
      </c>
      <c r="B8" s="5">
        <f t="shared" ref="B8:B14" si="0">C8+D8</f>
        <v>2687.2</v>
      </c>
      <c r="C8" s="5">
        <v>2687.2</v>
      </c>
      <c r="D8" s="5"/>
      <c r="E8" s="5">
        <f>900+139.6</f>
        <v>1039.5999999999999</v>
      </c>
      <c r="F8" s="5"/>
      <c r="G8" s="6">
        <f>B8+F8+E8</f>
        <v>3726.7999999999997</v>
      </c>
      <c r="H8" s="17">
        <f>E8/12</f>
        <v>86.633333333333326</v>
      </c>
      <c r="I8" s="5">
        <f t="shared" ref="I8:I14" si="1">J8+K8</f>
        <v>2659.6</v>
      </c>
      <c r="J8" s="5">
        <v>2659.6</v>
      </c>
      <c r="K8" s="5"/>
      <c r="L8" s="5"/>
      <c r="M8" s="6">
        <f t="shared" ref="M8:M15" si="2">I8+L8</f>
        <v>2659.6</v>
      </c>
      <c r="N8" s="5">
        <f t="shared" ref="N8:N14" si="3">O8+P8</f>
        <v>2914.8</v>
      </c>
      <c r="O8" s="5">
        <v>2914.8</v>
      </c>
      <c r="P8" s="5"/>
      <c r="Q8" s="5"/>
      <c r="R8" s="6">
        <f t="shared" ref="R8:R15" si="4">N8+Q8</f>
        <v>2914.8</v>
      </c>
    </row>
    <row r="9" spans="1:18" ht="25.5" customHeight="1" x14ac:dyDescent="0.25">
      <c r="A9" s="4" t="s">
        <v>9</v>
      </c>
      <c r="B9" s="5">
        <f t="shared" si="0"/>
        <v>384.3</v>
      </c>
      <c r="C9" s="5">
        <v>130.80000000000001</v>
      </c>
      <c r="D9" s="7">
        <v>253.5</v>
      </c>
      <c r="E9" s="7">
        <f>274+191.9</f>
        <v>465.9</v>
      </c>
      <c r="F9" s="5">
        <f>3307.1+385.8+120</f>
        <v>3812.9</v>
      </c>
      <c r="G9" s="6">
        <f t="shared" ref="G9:G15" si="5">B9+F9+E9</f>
        <v>4663.0999999999995</v>
      </c>
      <c r="H9" s="17">
        <f t="shared" ref="H9:H14" si="6">E9/12</f>
        <v>38.824999999999996</v>
      </c>
      <c r="I9" s="5">
        <f t="shared" si="1"/>
        <v>427.5</v>
      </c>
      <c r="J9" s="5">
        <v>113.7</v>
      </c>
      <c r="K9" s="7">
        <v>313.8</v>
      </c>
      <c r="L9" s="5">
        <v>3263.7</v>
      </c>
      <c r="M9" s="6">
        <f t="shared" si="2"/>
        <v>3691.2</v>
      </c>
      <c r="N9" s="5">
        <f t="shared" si="3"/>
        <v>457.2</v>
      </c>
      <c r="O9" s="5">
        <v>118</v>
      </c>
      <c r="P9" s="7">
        <v>339.2</v>
      </c>
      <c r="Q9" s="5">
        <v>3234.4</v>
      </c>
      <c r="R9" s="6">
        <f t="shared" si="4"/>
        <v>3691.6</v>
      </c>
    </row>
    <row r="10" spans="1:18" ht="25.5" customHeight="1" x14ac:dyDescent="0.25">
      <c r="A10" s="4" t="s">
        <v>10</v>
      </c>
      <c r="B10" s="5">
        <f t="shared" si="0"/>
        <v>2089.4</v>
      </c>
      <c r="C10" s="5">
        <v>434.4</v>
      </c>
      <c r="D10" s="8">
        <v>1655</v>
      </c>
      <c r="E10" s="8">
        <f>350+309.7</f>
        <v>659.7</v>
      </c>
      <c r="F10" s="8">
        <f>10560.3+779.5+980</f>
        <v>12319.8</v>
      </c>
      <c r="G10" s="6">
        <f t="shared" si="5"/>
        <v>15068.9</v>
      </c>
      <c r="H10" s="17">
        <f t="shared" si="6"/>
        <v>54.975000000000001</v>
      </c>
      <c r="I10" s="5">
        <f t="shared" si="1"/>
        <v>2215.1999999999998</v>
      </c>
      <c r="J10" s="5">
        <v>377.6</v>
      </c>
      <c r="K10" s="8">
        <v>1837.6</v>
      </c>
      <c r="L10" s="8">
        <v>10652.5</v>
      </c>
      <c r="M10" s="6">
        <f t="shared" si="2"/>
        <v>12867.7</v>
      </c>
      <c r="N10" s="5">
        <f t="shared" si="3"/>
        <v>2306.6</v>
      </c>
      <c r="O10" s="5">
        <v>391.8</v>
      </c>
      <c r="P10" s="8">
        <v>1914.8</v>
      </c>
      <c r="Q10" s="8">
        <v>10798</v>
      </c>
      <c r="R10" s="6">
        <f t="shared" si="4"/>
        <v>13104.6</v>
      </c>
    </row>
    <row r="11" spans="1:18" ht="25.5" customHeight="1" x14ac:dyDescent="0.25">
      <c r="A11" s="4" t="s">
        <v>11</v>
      </c>
      <c r="B11" s="5">
        <f t="shared" si="0"/>
        <v>757.19999999999993</v>
      </c>
      <c r="C11" s="5">
        <v>118.9</v>
      </c>
      <c r="D11" s="8">
        <v>638.29999999999995</v>
      </c>
      <c r="E11" s="8">
        <f>250+65.3</f>
        <v>315.3</v>
      </c>
      <c r="F11" s="8">
        <f>4725.8+195</f>
        <v>4920.8</v>
      </c>
      <c r="G11" s="6">
        <f t="shared" si="5"/>
        <v>5993.3</v>
      </c>
      <c r="H11" s="17">
        <f t="shared" si="6"/>
        <v>26.275000000000002</v>
      </c>
      <c r="I11" s="5">
        <f t="shared" si="1"/>
        <v>795.69999999999993</v>
      </c>
      <c r="J11" s="5">
        <v>103.3</v>
      </c>
      <c r="K11" s="8">
        <v>692.4</v>
      </c>
      <c r="L11" s="8">
        <v>4686.8</v>
      </c>
      <c r="M11" s="6">
        <f t="shared" si="2"/>
        <v>5482.5</v>
      </c>
      <c r="N11" s="5">
        <f t="shared" si="3"/>
        <v>822.40000000000009</v>
      </c>
      <c r="O11" s="5">
        <v>107.2</v>
      </c>
      <c r="P11" s="8">
        <v>715.2</v>
      </c>
      <c r="Q11" s="8">
        <v>4660.5</v>
      </c>
      <c r="R11" s="6">
        <f t="shared" si="4"/>
        <v>5482.9</v>
      </c>
    </row>
    <row r="12" spans="1:18" ht="25.5" customHeight="1" x14ac:dyDescent="0.25">
      <c r="A12" s="4" t="s">
        <v>12</v>
      </c>
      <c r="B12" s="5">
        <f t="shared" si="0"/>
        <v>733.2</v>
      </c>
      <c r="C12" s="5">
        <v>111.2</v>
      </c>
      <c r="D12" s="8">
        <v>622</v>
      </c>
      <c r="E12" s="8">
        <f>240+99.5</f>
        <v>339.5</v>
      </c>
      <c r="F12" s="8">
        <v>3593.8</v>
      </c>
      <c r="G12" s="6">
        <f t="shared" si="5"/>
        <v>4666.5</v>
      </c>
      <c r="H12" s="17">
        <f t="shared" si="6"/>
        <v>28.291666666666668</v>
      </c>
      <c r="I12" s="5">
        <f t="shared" si="1"/>
        <v>765.80000000000007</v>
      </c>
      <c r="J12" s="5">
        <v>96.6</v>
      </c>
      <c r="K12" s="8">
        <v>669.2</v>
      </c>
      <c r="L12" s="8">
        <v>3560.8</v>
      </c>
      <c r="M12" s="6">
        <f t="shared" si="2"/>
        <v>4326.6000000000004</v>
      </c>
      <c r="N12" s="5">
        <f t="shared" si="3"/>
        <v>790.4</v>
      </c>
      <c r="O12" s="5">
        <v>100.3</v>
      </c>
      <c r="P12" s="8">
        <v>690.1</v>
      </c>
      <c r="Q12" s="8">
        <v>3536.7</v>
      </c>
      <c r="R12" s="6">
        <f t="shared" si="4"/>
        <v>4327.0999999999995</v>
      </c>
    </row>
    <row r="13" spans="1:18" ht="25.5" customHeight="1" x14ac:dyDescent="0.25">
      <c r="A13" s="4" t="s">
        <v>13</v>
      </c>
      <c r="B13" s="5">
        <f t="shared" si="0"/>
        <v>111.19999999999999</v>
      </c>
      <c r="C13" s="5">
        <v>77.099999999999994</v>
      </c>
      <c r="D13" s="8">
        <v>34.1</v>
      </c>
      <c r="E13" s="8">
        <f>260+43.4</f>
        <v>303.39999999999998</v>
      </c>
      <c r="F13" s="8">
        <f>3914+61</f>
        <v>3975</v>
      </c>
      <c r="G13" s="6">
        <f t="shared" si="5"/>
        <v>4389.5999999999995</v>
      </c>
      <c r="H13" s="17">
        <f t="shared" si="6"/>
        <v>25.283333333333331</v>
      </c>
      <c r="I13" s="5">
        <f t="shared" si="1"/>
        <v>136.9</v>
      </c>
      <c r="J13" s="5">
        <v>67</v>
      </c>
      <c r="K13" s="8">
        <v>69.900000000000006</v>
      </c>
      <c r="L13" s="8">
        <v>3888.5</v>
      </c>
      <c r="M13" s="6">
        <f t="shared" si="2"/>
        <v>4025.4</v>
      </c>
      <c r="N13" s="5">
        <f t="shared" si="3"/>
        <v>155.1</v>
      </c>
      <c r="O13" s="5">
        <v>69.599999999999994</v>
      </c>
      <c r="P13" s="8">
        <v>85.5</v>
      </c>
      <c r="Q13" s="8">
        <v>3870.7</v>
      </c>
      <c r="R13" s="6">
        <f t="shared" si="4"/>
        <v>4025.7999999999997</v>
      </c>
    </row>
    <row r="14" spans="1:18" ht="25.5" customHeight="1" x14ac:dyDescent="0.25">
      <c r="A14" s="4" t="s">
        <v>14</v>
      </c>
      <c r="B14" s="5">
        <f t="shared" si="0"/>
        <v>676.2</v>
      </c>
      <c r="C14" s="5">
        <v>168</v>
      </c>
      <c r="D14" s="8">
        <v>508.2</v>
      </c>
      <c r="E14" s="8">
        <f>300+85.2</f>
        <v>385.2</v>
      </c>
      <c r="F14" s="9">
        <v>4003.4</v>
      </c>
      <c r="G14" s="6">
        <f t="shared" si="5"/>
        <v>5064.8</v>
      </c>
      <c r="H14" s="17">
        <f t="shared" si="6"/>
        <v>32.1</v>
      </c>
      <c r="I14" s="5">
        <f t="shared" si="1"/>
        <v>727.7</v>
      </c>
      <c r="J14" s="5">
        <v>146</v>
      </c>
      <c r="K14" s="8">
        <v>581.70000000000005</v>
      </c>
      <c r="L14" s="8">
        <v>4010.1</v>
      </c>
      <c r="M14" s="6">
        <f t="shared" si="2"/>
        <v>4737.8</v>
      </c>
      <c r="N14" s="5">
        <f t="shared" si="3"/>
        <v>764.1</v>
      </c>
      <c r="O14" s="5">
        <v>151.5</v>
      </c>
      <c r="P14" s="8">
        <v>612.6</v>
      </c>
      <c r="Q14" s="8">
        <v>4037.1</v>
      </c>
      <c r="R14" s="6">
        <f t="shared" si="4"/>
        <v>4801.2</v>
      </c>
    </row>
    <row r="15" spans="1:18" x14ac:dyDescent="0.25">
      <c r="A15" s="10" t="s">
        <v>15</v>
      </c>
      <c r="B15" s="11">
        <f>SUM(B8:B14)</f>
        <v>7438.6999999999989</v>
      </c>
      <c r="C15" s="6">
        <f>SUM(C8:C14)</f>
        <v>3727.6</v>
      </c>
      <c r="D15" s="6">
        <f>SUM(D8:D14)</f>
        <v>3711.1</v>
      </c>
      <c r="E15" s="6">
        <f>SUM(E8:E14)</f>
        <v>3508.6</v>
      </c>
      <c r="F15" s="6">
        <f>SUM(F8:F14)</f>
        <v>32625.7</v>
      </c>
      <c r="G15" s="6">
        <f t="shared" si="5"/>
        <v>43573</v>
      </c>
      <c r="H15" s="6">
        <f>SUM(H8:H14)</f>
        <v>292.38333333333333</v>
      </c>
      <c r="I15" s="12">
        <f>SUM(I8:I14)</f>
        <v>7728.3999999999987</v>
      </c>
      <c r="J15" s="6">
        <f>SUM(J8:J14)</f>
        <v>3563.7999999999997</v>
      </c>
      <c r="K15" s="6">
        <f>SUM(K8:K14)</f>
        <v>4164.6000000000004</v>
      </c>
      <c r="L15" s="6">
        <f>SUM(L8:L14)</f>
        <v>30062.399999999998</v>
      </c>
      <c r="M15" s="6">
        <f t="shared" si="2"/>
        <v>37790.799999999996</v>
      </c>
      <c r="N15" s="12">
        <f>SUM(N8:N14)</f>
        <v>8210.6</v>
      </c>
      <c r="O15" s="6">
        <f>SUM(O8:O14)</f>
        <v>3853.2000000000003</v>
      </c>
      <c r="P15" s="6">
        <f>SUM(P8:P14)</f>
        <v>4357.3999999999996</v>
      </c>
      <c r="Q15" s="6">
        <f>SUM(Q8:Q14)</f>
        <v>30137.4</v>
      </c>
      <c r="R15" s="6">
        <f t="shared" si="4"/>
        <v>38348</v>
      </c>
    </row>
  </sheetData>
  <mergeCells count="6">
    <mergeCell ref="P2:R2"/>
    <mergeCell ref="A6:A7"/>
    <mergeCell ref="B6:G6"/>
    <mergeCell ref="I6:M6"/>
    <mergeCell ref="N6:R6"/>
    <mergeCell ref="A4:R4"/>
  </mergeCells>
  <pageMargins left="0.59055118110236227" right="0" top="0.39370078740157483" bottom="0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2020-04-22T10:47:36Z</dcterms:modified>
</cp:coreProperties>
</file>