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7" i="1" l="1"/>
  <c r="E87" i="1"/>
  <c r="G44" i="1"/>
  <c r="D29" i="1" l="1"/>
  <c r="D23" i="1"/>
  <c r="C29" i="1"/>
  <c r="I39" i="1" l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8" i="1"/>
  <c r="I80" i="1"/>
  <c r="I81" i="1"/>
  <c r="I84" i="1"/>
  <c r="I85" i="1"/>
  <c r="I86" i="1"/>
  <c r="I38" i="1"/>
  <c r="E27" i="1" l="1"/>
  <c r="E28" i="1"/>
  <c r="E30" i="1"/>
  <c r="E26" i="1"/>
  <c r="E24" i="1"/>
  <c r="E29" i="1"/>
  <c r="C23" i="1"/>
  <c r="E23" i="1" s="1"/>
  <c r="E8" i="1"/>
  <c r="E9" i="1"/>
  <c r="D7" i="1"/>
  <c r="C7" i="1"/>
  <c r="E7" i="1" l="1"/>
  <c r="G86" i="1"/>
  <c r="G85" i="1"/>
  <c r="G80" i="1"/>
  <c r="G77" i="1"/>
  <c r="G76" i="1"/>
  <c r="G75" i="1"/>
  <c r="G72" i="1"/>
  <c r="G70" i="1"/>
  <c r="G69" i="1"/>
  <c r="G67" i="1"/>
  <c r="G66" i="1"/>
  <c r="G65" i="1"/>
  <c r="G64" i="1"/>
  <c r="G63" i="1"/>
  <c r="G61" i="1"/>
  <c r="G59" i="1"/>
  <c r="G58" i="1"/>
  <c r="G57" i="1"/>
  <c r="G55" i="1"/>
  <c r="G54" i="1"/>
  <c r="G53" i="1"/>
  <c r="G52" i="1"/>
  <c r="G51" i="1"/>
  <c r="G49" i="1"/>
  <c r="G48" i="1"/>
  <c r="G40" i="1"/>
  <c r="G41" i="1"/>
  <c r="G42" i="1"/>
  <c r="G43" i="1"/>
  <c r="G45" i="1"/>
  <c r="G46" i="1"/>
  <c r="G39" i="1"/>
  <c r="G84" i="1" l="1"/>
  <c r="G78" i="1"/>
  <c r="G74" i="1"/>
  <c r="G71" i="1"/>
  <c r="G68" i="1"/>
  <c r="G62" i="1"/>
  <c r="G60" i="1"/>
  <c r="G56" i="1"/>
  <c r="G50" i="1"/>
  <c r="G47" i="1"/>
  <c r="G38" i="1"/>
  <c r="I87" i="1" l="1"/>
  <c r="G87" i="1"/>
  <c r="D11" i="1" l="1"/>
  <c r="E11" i="1" s="1"/>
  <c r="E10" i="1"/>
</calcChain>
</file>

<file path=xl/sharedStrings.xml><?xml version="1.0" encoding="utf-8"?>
<sst xmlns="http://schemas.openxmlformats.org/spreadsheetml/2006/main" count="177" uniqueCount="95">
  <si>
    <t xml:space="preserve">Основные показатели бюджета </t>
  </si>
  <si>
    <t>ВСЕГО ДОХОДОВ</t>
  </si>
  <si>
    <t>Налоговые и неналоговые доходы</t>
  </si>
  <si>
    <t>Безвозмездные поступления</t>
  </si>
  <si>
    <t>ВСЕГО РАСХОДОВ</t>
  </si>
  <si>
    <t>-</t>
  </si>
  <si>
    <t>Объем муниципального долга на конец периода</t>
  </si>
  <si>
    <t>В % от утвержденного объема налоговых и неналоговых доходов</t>
  </si>
  <si>
    <t>Поступление налоговых и неналоговых доходов</t>
  </si>
  <si>
    <t>в бюджет района Бабаевского муниципального района</t>
  </si>
  <si>
    <t>Налоговые доходы</t>
  </si>
  <si>
    <t>в том числе: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</si>
  <si>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</si>
  <si>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</si>
  <si>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системой налогообложения</t>
  </si>
  <si>
    <t>Неналоговые доходы</t>
  </si>
  <si>
    <r>
      <t xml:space="preserve">Налоговые и неналоговые доходы, </t>
    </r>
    <r>
      <rPr>
        <b/>
        <i/>
        <sz val="12"/>
        <color theme="1"/>
        <rFont val="Times New Roman"/>
        <family val="1"/>
        <charset val="204"/>
      </rPr>
      <t>в том числе:</t>
    </r>
  </si>
  <si>
    <t>Информация по расходам бюджета  Бабаевского муниципального района</t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</si>
  <si>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</si>
  <si>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</si>
  <si>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</si>
  <si>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</si>
  <si>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</si>
  <si>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</si>
  <si>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</si>
  <si>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</si>
  <si>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</si>
  <si>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</si>
  <si>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</si>
  <si>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</si>
  <si>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</si>
  <si>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</si>
  <si>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</si>
  <si>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</si>
  <si>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</si>
  <si>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</si>
  <si>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</si>
  <si>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</si>
  <si>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</si>
  <si>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</si>
  <si>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</si>
  <si>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</si>
  <si>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</si>
  <si>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</si>
  <si>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</si>
  <si>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</si>
  <si>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</si>
  <si>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</si>
  <si>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</si>
  <si>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</si>
  <si>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</si>
  <si>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</si>
  <si>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</si>
  <si>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</si>
  <si>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</si>
  <si>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</si>
  <si>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</si>
  <si>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</si>
  <si>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</si>
  <si>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</si>
  <si>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</si>
  <si>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</si>
  <si>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</si>
  <si>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</si>
  <si>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</si>
  <si>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</si>
  <si>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</si>
  <si>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</si>
  <si>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расходы</t>
  </si>
  <si>
    <t>01</t>
  </si>
  <si>
    <t>03</t>
  </si>
  <si>
    <t>00</t>
  </si>
  <si>
    <t>02</t>
  </si>
  <si>
    <t>04</t>
  </si>
  <si>
    <t>05</t>
  </si>
  <si>
    <t>06</t>
  </si>
  <si>
    <t>08</t>
  </si>
  <si>
    <t>09</t>
  </si>
  <si>
    <t>07</t>
  </si>
  <si>
    <t>Бабаевского муниципального района в 2022 году</t>
  </si>
  <si>
    <t>План на 2022 год</t>
  </si>
  <si>
    <t>В % от плана на 2022 год</t>
  </si>
  <si>
    <t>В % к аналогичному периоду 2021 года</t>
  </si>
  <si>
    <t>План 2022</t>
  </si>
  <si>
    <t>В % от плана на 2022</t>
  </si>
  <si>
    <t>В % к аналогичному периоду 2021</t>
  </si>
  <si>
    <t>10</t>
  </si>
  <si>
    <t>Дефицит (-) Профицит (+)</t>
  </si>
  <si>
    <t>Прочие налоговые доходы</t>
  </si>
  <si>
    <t>Обеспечение проведения выборов и референдумов</t>
  </si>
  <si>
    <t>на 01.10.2022 (тыс.руб.)</t>
  </si>
  <si>
    <t>Факт на 01.10.2022 года</t>
  </si>
  <si>
    <t>на 1 октября 2022 года (тыс.руб.)</t>
  </si>
  <si>
    <t>на 1октября 2022 года (тыс.руб.)</t>
  </si>
  <si>
    <t>факт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</si>
</sst>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"/>
    <numFmt numFmtId="165" formatCode="#,##0.0"/>
    <numFmt numFmtId="166" formatCode="0.0%"/>
    <numFmt numFmtId="167" formatCode="#,##0.0;[Red]\-#,##0.0;0.0"/>
    <numFmt numFmtId="168" formatCode="#,##0.00_ ;\-#,##0.00\ "/>
    <numFmt numFmtId="169" formatCode="#,##0.00;[Red]\-#,##0.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43" fontId="19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right" vertical="center"/>
    </xf>
    <xf numFmtId="49" fontId="5" fillId="6" borderId="1" xfId="0" applyNumberFormat="1" applyFont="1" applyFill="1" applyBorder="1" applyAlignment="1">
      <alignment horizontal="right" vertical="center" wrapText="1"/>
    </xf>
    <xf numFmtId="164" fontId="11" fillId="6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0" fontId="14" fillId="6" borderId="3" xfId="0" applyFont="1" applyFill="1" applyBorder="1" applyAlignment="1">
      <alignment horizontal="right" vertical="center"/>
    </xf>
    <xf numFmtId="0" fontId="14" fillId="6" borderId="4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8" fontId="21" fillId="3" borderId="6" xfId="2" applyNumberFormat="1" applyFont="1" applyFill="1" applyBorder="1" applyAlignment="1">
      <alignment horizontal="right" vertical="center" wrapText="1"/>
    </xf>
    <xf numFmtId="168" fontId="21" fillId="3" borderId="1" xfId="2" applyNumberFormat="1" applyFont="1" applyFill="1" applyBorder="1" applyAlignment="1">
      <alignment horizontal="right" vertical="center" wrapText="1"/>
    </xf>
    <xf numFmtId="167" fontId="18" fillId="4" borderId="1" xfId="0" applyNumberFormat="1" applyFont="1" applyFill="1" applyBorder="1" applyAlignment="1" applyProtection="1">
      <protection hidden="1"/>
    </xf>
    <xf numFmtId="169" fontId="18" fillId="4" borderId="1" xfId="0" applyNumberFormat="1" applyFont="1" applyFill="1" applyBorder="1" applyAlignment="1" applyProtection="1">
      <protection hidden="1"/>
    </xf>
    <xf numFmtId="167" fontId="18" fillId="3" borderId="5" xfId="0" applyNumberFormat="1" applyFont="1" applyFill="1" applyBorder="1" applyAlignment="1" applyProtection="1">
      <alignment horizontal="right" vertical="center"/>
      <protection hidden="1"/>
    </xf>
    <xf numFmtId="167" fontId="13" fillId="6" borderId="7" xfId="0" applyNumberFormat="1" applyFont="1" applyFill="1" applyBorder="1" applyAlignment="1" applyProtection="1">
      <alignment horizontal="right" vertical="center"/>
      <protection hidden="1"/>
    </xf>
    <xf numFmtId="168" fontId="22" fillId="6" borderId="6" xfId="2" applyNumberFormat="1" applyFont="1" applyFill="1" applyBorder="1" applyAlignment="1">
      <alignment horizontal="right" vertical="center" wrapText="1"/>
    </xf>
    <xf numFmtId="167" fontId="18" fillId="3" borderId="7" xfId="0" applyNumberFormat="1" applyFont="1" applyFill="1" applyBorder="1" applyAlignment="1" applyProtection="1">
      <alignment horizontal="right" vertical="center"/>
      <protection hidden="1"/>
    </xf>
    <xf numFmtId="167" fontId="13" fillId="6" borderId="8" xfId="0" applyNumberFormat="1" applyFont="1" applyFill="1" applyBorder="1" applyAlignment="1" applyProtection="1">
      <alignment horizontal="right" vertical="center"/>
      <protection hidden="1"/>
    </xf>
    <xf numFmtId="168" fontId="22" fillId="6" borderId="9" xfId="2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horizontal="right" vertical="center"/>
      <protection hidden="1"/>
    </xf>
    <xf numFmtId="0" fontId="10" fillId="6" borderId="1" xfId="0" applyFont="1" applyFill="1" applyBorder="1" applyAlignment="1">
      <alignment horizontal="right" vertical="center"/>
    </xf>
    <xf numFmtId="167" fontId="13" fillId="6" borderId="1" xfId="0" applyNumberFormat="1" applyFont="1" applyFill="1" applyBorder="1" applyAlignment="1" applyProtection="1">
      <alignment horizontal="right" vertical="center"/>
      <protection hidden="1"/>
    </xf>
    <xf numFmtId="168" fontId="22" fillId="6" borderId="1" xfId="2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horizontal="right" vertical="center"/>
    </xf>
    <xf numFmtId="0" fontId="23" fillId="3" borderId="10" xfId="0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166" fontId="17" fillId="6" borderId="1" xfId="0" applyNumberFormat="1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3" fillId="6" borderId="1" xfId="0" applyNumberFormat="1" applyFont="1" applyFill="1" applyBorder="1" applyAlignment="1">
      <alignment horizontal="center" vertical="center" wrapText="1"/>
    </xf>
    <xf numFmtId="0" fontId="23" fillId="4" borderId="0" xfId="0" applyFont="1" applyFill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CCFF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8"/>
  <sheetViews>
    <sheetView tabSelected="1" topLeftCell="A4" zoomScaleNormal="100" workbookViewId="0">
      <selection activeCell="E87" sqref="E87:F87"/>
    </sheetView>
  </sheetViews>
  <sheetFormatPr defaultRowHeight="14.4" x14ac:dyDescent="0.3"/>
  <cols>
    <col min="1" max="1" width="10.88671875" customWidth="1"/>
    <col min="2" max="2" width="23.6640625" customWidth="1"/>
    <col min="3" max="3" width="16.6640625" customWidth="1"/>
    <col min="4" max="4" width="20.5546875" customWidth="1"/>
    <col min="5" max="5" width="17.44140625" customWidth="1"/>
    <col min="6" max="6" width="17.5546875" customWidth="1"/>
    <col min="7" max="7" width="13.6640625" customWidth="1"/>
    <col min="8" max="8" width="15.88671875" hidden="1" customWidth="1"/>
    <col min="9" max="9" width="19.5546875" customWidth="1"/>
  </cols>
  <sheetData>
    <row r="2" spans="2:6" ht="17.399999999999999" x14ac:dyDescent="0.3">
      <c r="B2" s="70" t="s">
        <v>0</v>
      </c>
      <c r="C2" s="70"/>
      <c r="D2" s="70"/>
      <c r="E2" s="70"/>
      <c r="F2" s="70"/>
    </row>
    <row r="3" spans="2:6" ht="17.399999999999999" x14ac:dyDescent="0.3">
      <c r="B3" s="70" t="s">
        <v>79</v>
      </c>
      <c r="C3" s="70"/>
      <c r="D3" s="70"/>
      <c r="E3" s="70"/>
      <c r="F3" s="70"/>
    </row>
    <row r="4" spans="2:6" ht="17.399999999999999" x14ac:dyDescent="0.3">
      <c r="B4" s="71" t="s">
        <v>90</v>
      </c>
      <c r="C4" s="71"/>
      <c r="D4" s="71"/>
      <c r="E4" s="71"/>
      <c r="F4" s="71"/>
    </row>
    <row r="5" spans="2:6" x14ac:dyDescent="0.3">
      <c r="B5" s="1"/>
      <c r="C5" s="5"/>
      <c r="D5" s="5"/>
      <c r="E5" s="5"/>
      <c r="F5" s="5"/>
    </row>
    <row r="6" spans="2:6" ht="62.4" x14ac:dyDescent="0.3">
      <c r="B6" s="6"/>
      <c r="C6" s="9" t="s">
        <v>80</v>
      </c>
      <c r="D6" s="9" t="s">
        <v>91</v>
      </c>
      <c r="E6" s="9" t="s">
        <v>81</v>
      </c>
      <c r="F6" s="9" t="s">
        <v>82</v>
      </c>
    </row>
    <row r="7" spans="2:6" ht="25.2" customHeight="1" x14ac:dyDescent="0.3">
      <c r="B7" s="10" t="s">
        <v>1</v>
      </c>
      <c r="C7" s="55">
        <f>C8+C9</f>
        <v>1005748.5</v>
      </c>
      <c r="D7" s="55">
        <f>D8+D9</f>
        <v>743640.3</v>
      </c>
      <c r="E7" s="33">
        <f>D7/C7</f>
        <v>0.73938991706177049</v>
      </c>
      <c r="F7" s="33">
        <v>1.0649999999999999</v>
      </c>
    </row>
    <row r="8" spans="2:6" ht="37.5" customHeight="1" x14ac:dyDescent="0.3">
      <c r="B8" s="11" t="s">
        <v>2</v>
      </c>
      <c r="C8" s="56">
        <v>308957</v>
      </c>
      <c r="D8" s="56">
        <v>215171.8</v>
      </c>
      <c r="E8" s="57">
        <f t="shared" ref="E8:E11" si="0">D8/C8</f>
        <v>0.69644578371747523</v>
      </c>
      <c r="F8" s="57">
        <v>0.98199999999999998</v>
      </c>
    </row>
    <row r="9" spans="2:6" ht="30.75" customHeight="1" x14ac:dyDescent="0.3">
      <c r="B9" s="11" t="s">
        <v>3</v>
      </c>
      <c r="C9" s="56">
        <v>696791.5</v>
      </c>
      <c r="D9" s="56">
        <v>528468.5</v>
      </c>
      <c r="E9" s="57">
        <f t="shared" si="0"/>
        <v>0.75843132414789793</v>
      </c>
      <c r="F9" s="57">
        <v>1.0860000000000001</v>
      </c>
    </row>
    <row r="10" spans="2:6" ht="22.95" customHeight="1" x14ac:dyDescent="0.3">
      <c r="B10" s="10" t="s">
        <v>4</v>
      </c>
      <c r="C10" s="60">
        <v>1041136.4</v>
      </c>
      <c r="D10" s="60">
        <v>792577.1</v>
      </c>
      <c r="E10" s="33">
        <f t="shared" si="0"/>
        <v>0.7612615407548905</v>
      </c>
      <c r="F10" s="36">
        <v>1.137</v>
      </c>
    </row>
    <row r="11" spans="2:6" ht="33" customHeight="1" x14ac:dyDescent="0.3">
      <c r="B11" s="35" t="s">
        <v>87</v>
      </c>
      <c r="C11" s="58">
        <v>-35387.9</v>
      </c>
      <c r="D11" s="58">
        <f>D7-D10</f>
        <v>-48936.79999999993</v>
      </c>
      <c r="E11" s="59">
        <f t="shared" si="0"/>
        <v>1.3828681554994766</v>
      </c>
      <c r="F11" s="59" t="s">
        <v>5</v>
      </c>
    </row>
    <row r="12" spans="2:6" ht="62.4" x14ac:dyDescent="0.3">
      <c r="B12" s="31" t="s">
        <v>6</v>
      </c>
      <c r="C12" s="32" t="s">
        <v>5</v>
      </c>
      <c r="D12" s="32" t="s">
        <v>5</v>
      </c>
      <c r="E12" s="32" t="s">
        <v>5</v>
      </c>
      <c r="F12" s="32" t="s">
        <v>5</v>
      </c>
    </row>
    <row r="13" spans="2:6" ht="62.4" x14ac:dyDescent="0.3">
      <c r="B13" s="31" t="s">
        <v>7</v>
      </c>
      <c r="C13" s="32" t="s">
        <v>5</v>
      </c>
      <c r="D13" s="32" t="s">
        <v>5</v>
      </c>
      <c r="E13" s="32" t="s">
        <v>5</v>
      </c>
      <c r="F13" s="32" t="s">
        <v>5</v>
      </c>
    </row>
    <row r="14" spans="2:6" x14ac:dyDescent="0.3">
      <c r="B14" s="1"/>
      <c r="C14" s="5"/>
      <c r="D14" s="5"/>
      <c r="E14" s="5"/>
      <c r="F14" s="5"/>
    </row>
    <row r="17" spans="2:6" ht="17.399999999999999" x14ac:dyDescent="0.3">
      <c r="B17" s="70" t="s">
        <v>8</v>
      </c>
      <c r="C17" s="70"/>
      <c r="D17" s="70"/>
      <c r="E17" s="70"/>
      <c r="F17" s="70"/>
    </row>
    <row r="18" spans="2:6" ht="17.399999999999999" x14ac:dyDescent="0.3">
      <c r="B18" s="70" t="s">
        <v>9</v>
      </c>
      <c r="C18" s="70"/>
      <c r="D18" s="70"/>
      <c r="E18" s="70"/>
      <c r="F18" s="70"/>
    </row>
    <row r="19" spans="2:6" ht="17.399999999999999" x14ac:dyDescent="0.3">
      <c r="B19" s="71" t="s">
        <v>92</v>
      </c>
      <c r="C19" s="71"/>
      <c r="D19" s="71"/>
      <c r="E19" s="71"/>
      <c r="F19" s="71"/>
    </row>
    <row r="20" spans="2:6" ht="15.6" x14ac:dyDescent="0.3">
      <c r="B20" s="4"/>
      <c r="C20" s="3"/>
      <c r="D20" s="3"/>
      <c r="E20" s="3"/>
      <c r="F20" s="3"/>
    </row>
    <row r="21" spans="2:6" ht="15.6" x14ac:dyDescent="0.3">
      <c r="B21" s="7"/>
      <c r="C21" s="3"/>
      <c r="D21" s="3"/>
      <c r="E21" s="3"/>
      <c r="F21" s="3"/>
    </row>
    <row r="22" spans="2:6" ht="62.4" x14ac:dyDescent="0.3">
      <c r="B22" s="8"/>
      <c r="C22" s="9" t="s">
        <v>80</v>
      </c>
      <c r="D22" s="9" t="s">
        <v>91</v>
      </c>
      <c r="E22" s="9" t="s">
        <v>81</v>
      </c>
      <c r="F22" s="9" t="s">
        <v>82</v>
      </c>
    </row>
    <row r="23" spans="2:6" ht="47.4" x14ac:dyDescent="0.3">
      <c r="B23" s="10" t="s">
        <v>16</v>
      </c>
      <c r="C23" s="55">
        <f>C24+C30</f>
        <v>308957</v>
      </c>
      <c r="D23" s="55">
        <f>D24+D30</f>
        <v>215171.80000000002</v>
      </c>
      <c r="E23" s="33">
        <f>D23/C23</f>
        <v>0.69644578371747534</v>
      </c>
      <c r="F23" s="33">
        <v>1.016</v>
      </c>
    </row>
    <row r="24" spans="2:6" ht="15.6" x14ac:dyDescent="0.3">
      <c r="B24" s="34" t="s">
        <v>10</v>
      </c>
      <c r="C24" s="61">
        <v>296334</v>
      </c>
      <c r="D24" s="61">
        <v>196315.1</v>
      </c>
      <c r="E24" s="62">
        <f>D24/C24</f>
        <v>0.66247916202663215</v>
      </c>
      <c r="F24" s="62">
        <v>0.98199999999999998</v>
      </c>
    </row>
    <row r="25" spans="2:6" ht="15.6" x14ac:dyDescent="0.3">
      <c r="B25" s="12" t="s">
        <v>11</v>
      </c>
      <c r="C25" s="63"/>
      <c r="D25" s="63"/>
      <c r="E25" s="64"/>
      <c r="F25" s="65"/>
    </row>
    <row r="26" spans="2:6" ht="31.2" x14ac:dyDescent="0.3">
      <c r="B26" s="13" t="s">
        <v>12</v>
      </c>
      <c r="C26" s="66">
        <v>213609</v>
      </c>
      <c r="D26" s="66">
        <v>130075.2</v>
      </c>
      <c r="E26" s="67">
        <f>D26/C26</f>
        <v>0.60894063452382619</v>
      </c>
      <c r="F26" s="68">
        <v>0.97499999999999998</v>
      </c>
    </row>
    <row r="27" spans="2:6" ht="31.2" x14ac:dyDescent="0.3">
      <c r="B27" s="13" t="s">
        <v>13</v>
      </c>
      <c r="C27" s="66">
        <v>20329</v>
      </c>
      <c r="D27" s="66">
        <v>18484.099999999999</v>
      </c>
      <c r="E27" s="67">
        <f t="shared" ref="E27:E30" si="1">D27/C27</f>
        <v>0.90924787249741745</v>
      </c>
      <c r="F27" s="68">
        <v>1.224</v>
      </c>
    </row>
    <row r="28" spans="2:6" ht="62.4" x14ac:dyDescent="0.3">
      <c r="B28" s="13" t="s">
        <v>14</v>
      </c>
      <c r="C28" s="66">
        <v>55709</v>
      </c>
      <c r="D28" s="66">
        <v>42606.2</v>
      </c>
      <c r="E28" s="67">
        <f t="shared" si="1"/>
        <v>0.76479922454181548</v>
      </c>
      <c r="F28" s="68">
        <v>1.0009999999999999</v>
      </c>
    </row>
    <row r="29" spans="2:6" ht="31.2" x14ac:dyDescent="0.3">
      <c r="B29" s="13" t="s">
        <v>88</v>
      </c>
      <c r="C29" s="66">
        <f>C24-C26-C27-C28</f>
        <v>6687</v>
      </c>
      <c r="D29" s="66">
        <f>D24-D26-D27-D28</f>
        <v>5149.6000000000131</v>
      </c>
      <c r="E29" s="67">
        <f t="shared" si="1"/>
        <v>0.77009122177359246</v>
      </c>
      <c r="F29" s="68">
        <v>0.439</v>
      </c>
    </row>
    <row r="30" spans="2:6" ht="15.6" x14ac:dyDescent="0.3">
      <c r="B30" s="34" t="s">
        <v>15</v>
      </c>
      <c r="C30" s="61">
        <v>12623</v>
      </c>
      <c r="D30" s="61">
        <v>18856.7</v>
      </c>
      <c r="E30" s="62">
        <f t="shared" si="1"/>
        <v>1.4938366473896856</v>
      </c>
      <c r="F30" s="62">
        <v>1.607</v>
      </c>
    </row>
    <row r="34" spans="2:9" ht="17.399999999999999" x14ac:dyDescent="0.3">
      <c r="B34" s="70" t="s">
        <v>17</v>
      </c>
      <c r="C34" s="70"/>
      <c r="D34" s="70"/>
      <c r="E34" s="70"/>
      <c r="F34" s="70"/>
      <c r="G34" s="70"/>
      <c r="H34" s="70"/>
      <c r="I34" s="70"/>
    </row>
    <row r="35" spans="2:9" ht="17.399999999999999" x14ac:dyDescent="0.3">
      <c r="B35" s="71" t="s">
        <v>93</v>
      </c>
      <c r="C35" s="71"/>
      <c r="D35" s="71"/>
      <c r="E35" s="71"/>
      <c r="F35" s="71"/>
      <c r="G35" s="71"/>
      <c r="H35" s="71"/>
      <c r="I35" s="71"/>
    </row>
    <row r="36" spans="2:9" ht="15.6" x14ac:dyDescent="0.3">
      <c r="B36" s="2"/>
      <c r="C36" s="3"/>
      <c r="D36" s="3"/>
      <c r="E36" s="3"/>
      <c r="F36" s="3"/>
      <c r="G36" s="3"/>
      <c r="H36" s="3"/>
      <c r="I36" s="3"/>
    </row>
    <row r="37" spans="2:9" ht="47.4" thickBot="1" x14ac:dyDescent="0.35">
      <c r="B37" s="14"/>
      <c r="C37" s="8" t="s">
        <v>18</v>
      </c>
      <c r="D37" s="8" t="s">
        <v>19</v>
      </c>
      <c r="E37" s="8" t="s">
        <v>83</v>
      </c>
      <c r="F37" s="8" t="s">
        <v>94</v>
      </c>
      <c r="G37" s="8" t="s">
        <v>84</v>
      </c>
      <c r="H37" s="8"/>
      <c r="I37" s="8" t="s">
        <v>85</v>
      </c>
    </row>
    <row r="38" spans="2:9" ht="27" thickBot="1" x14ac:dyDescent="0.35">
      <c r="B38" s="15" t="s">
        <v>20</v>
      </c>
      <c r="C38" s="16" t="s">
        <v>69</v>
      </c>
      <c r="D38" s="16" t="s">
        <v>71</v>
      </c>
      <c r="E38" s="41">
        <v>105942.8</v>
      </c>
      <c r="F38" s="37">
        <v>71613.7</v>
      </c>
      <c r="G38" s="18">
        <f>F38/E38*100</f>
        <v>67.596570979811744</v>
      </c>
      <c r="H38" s="52">
        <v>62040.6</v>
      </c>
      <c r="I38" s="18">
        <f>F38/H38*100</f>
        <v>115.43037946119155</v>
      </c>
    </row>
    <row r="39" spans="2:9" ht="79.8" thickBot="1" x14ac:dyDescent="0.35">
      <c r="B39" s="19" t="s">
        <v>21</v>
      </c>
      <c r="C39" s="20" t="s">
        <v>69</v>
      </c>
      <c r="D39" s="20" t="s">
        <v>72</v>
      </c>
      <c r="E39" s="42">
        <v>4956.8</v>
      </c>
      <c r="F39" s="43">
        <v>2607.1999999999998</v>
      </c>
      <c r="G39" s="23">
        <f>F39/E39*100</f>
        <v>52.598450613298894</v>
      </c>
      <c r="H39" s="28">
        <v>2485.6</v>
      </c>
      <c r="I39" s="54">
        <f t="shared" ref="I39:I86" si="2">F39/H39*100</f>
        <v>104.89217895075636</v>
      </c>
    </row>
    <row r="40" spans="2:9" ht="106.2" thickBot="1" x14ac:dyDescent="0.35">
      <c r="B40" s="19" t="s">
        <v>22</v>
      </c>
      <c r="C40" s="20" t="s">
        <v>69</v>
      </c>
      <c r="D40" s="20" t="s">
        <v>70</v>
      </c>
      <c r="E40" s="42">
        <v>1499.5</v>
      </c>
      <c r="F40" s="43">
        <v>1064.3</v>
      </c>
      <c r="G40" s="23">
        <f t="shared" ref="G40:G77" si="3">F40/E40*100</f>
        <v>70.976992330776923</v>
      </c>
      <c r="H40" s="28">
        <v>874.4</v>
      </c>
      <c r="I40" s="54">
        <f t="shared" si="2"/>
        <v>121.71774931381518</v>
      </c>
    </row>
    <row r="41" spans="2:9" ht="106.2" thickBot="1" x14ac:dyDescent="0.35">
      <c r="B41" s="19" t="s">
        <v>23</v>
      </c>
      <c r="C41" s="20" t="s">
        <v>69</v>
      </c>
      <c r="D41" s="20" t="s">
        <v>73</v>
      </c>
      <c r="E41" s="42">
        <v>39749.300000000003</v>
      </c>
      <c r="F41" s="43">
        <v>28174.5</v>
      </c>
      <c r="G41" s="23">
        <f t="shared" si="3"/>
        <v>70.880493492967162</v>
      </c>
      <c r="H41" s="28">
        <v>25545.8</v>
      </c>
      <c r="I41" s="54">
        <f t="shared" si="2"/>
        <v>110.29014554251579</v>
      </c>
    </row>
    <row r="42" spans="2:9" ht="18.600000000000001" thickBot="1" x14ac:dyDescent="0.35">
      <c r="B42" s="19" t="s">
        <v>24</v>
      </c>
      <c r="C42" s="20" t="s">
        <v>69</v>
      </c>
      <c r="D42" s="20" t="s">
        <v>74</v>
      </c>
      <c r="E42" s="42">
        <v>19.3</v>
      </c>
      <c r="F42" s="43">
        <v>13.1</v>
      </c>
      <c r="G42" s="23">
        <f t="shared" si="3"/>
        <v>67.875647668393782</v>
      </c>
      <c r="H42" s="28">
        <v>2.2999999999999998</v>
      </c>
      <c r="I42" s="54">
        <f t="shared" si="2"/>
        <v>569.56521739130437</v>
      </c>
    </row>
    <row r="43" spans="2:9" ht="93" thickBot="1" x14ac:dyDescent="0.35">
      <c r="B43" s="19" t="s">
        <v>25</v>
      </c>
      <c r="C43" s="20" t="s">
        <v>69</v>
      </c>
      <c r="D43" s="20" t="s">
        <v>75</v>
      </c>
      <c r="E43" s="42">
        <v>7713.1</v>
      </c>
      <c r="F43" s="43">
        <v>5471.1</v>
      </c>
      <c r="G43" s="23">
        <f t="shared" si="3"/>
        <v>70.932569265275959</v>
      </c>
      <c r="H43" s="29">
        <v>5448.2</v>
      </c>
      <c r="I43" s="54">
        <f t="shared" si="2"/>
        <v>100.42032230828532</v>
      </c>
    </row>
    <row r="44" spans="2:9" ht="27" thickBot="1" x14ac:dyDescent="0.35">
      <c r="B44" s="19" t="s">
        <v>89</v>
      </c>
      <c r="C44" s="20" t="s">
        <v>69</v>
      </c>
      <c r="D44" s="20" t="s">
        <v>78</v>
      </c>
      <c r="E44" s="42">
        <v>3404.7</v>
      </c>
      <c r="F44" s="43">
        <v>3282.9</v>
      </c>
      <c r="G44" s="23">
        <f t="shared" si="3"/>
        <v>96.422592298880971</v>
      </c>
      <c r="H44" s="28">
        <v>0</v>
      </c>
      <c r="I44" s="54">
        <v>0</v>
      </c>
    </row>
    <row r="45" spans="2:9" ht="18.600000000000001" thickBot="1" x14ac:dyDescent="0.35">
      <c r="B45" s="19" t="s">
        <v>26</v>
      </c>
      <c r="C45" s="20" t="s">
        <v>69</v>
      </c>
      <c r="D45" s="20">
        <v>11</v>
      </c>
      <c r="E45" s="42">
        <v>960</v>
      </c>
      <c r="F45" s="43">
        <v>0</v>
      </c>
      <c r="G45" s="23">
        <f t="shared" si="3"/>
        <v>0</v>
      </c>
      <c r="H45" s="51">
        <v>0</v>
      </c>
      <c r="I45" s="54">
        <v>0</v>
      </c>
    </row>
    <row r="46" spans="2:9" ht="40.200000000000003" thickBot="1" x14ac:dyDescent="0.35">
      <c r="B46" s="19" t="s">
        <v>27</v>
      </c>
      <c r="C46" s="20" t="s">
        <v>69</v>
      </c>
      <c r="D46" s="20">
        <v>13</v>
      </c>
      <c r="E46" s="42">
        <v>47640.1</v>
      </c>
      <c r="F46" s="43">
        <v>31000.6</v>
      </c>
      <c r="G46" s="23">
        <f t="shared" si="3"/>
        <v>65.072491451529274</v>
      </c>
      <c r="H46" s="28">
        <v>27684.2</v>
      </c>
      <c r="I46" s="54">
        <f t="shared" si="2"/>
        <v>111.97939618988448</v>
      </c>
    </row>
    <row r="47" spans="2:9" ht="53.4" thickBot="1" x14ac:dyDescent="0.35">
      <c r="B47" s="15" t="s">
        <v>28</v>
      </c>
      <c r="C47" s="16" t="s">
        <v>70</v>
      </c>
      <c r="D47" s="16" t="s">
        <v>71</v>
      </c>
      <c r="E47" s="44">
        <v>1167</v>
      </c>
      <c r="F47" s="37">
        <v>527.9</v>
      </c>
      <c r="G47" s="18">
        <f>F47/E47*100</f>
        <v>45.235646958011991</v>
      </c>
      <c r="H47" s="53">
        <v>188.3</v>
      </c>
      <c r="I47" s="18">
        <f t="shared" si="2"/>
        <v>280.35050451407324</v>
      </c>
    </row>
    <row r="48" spans="2:9" ht="79.8" thickBot="1" x14ac:dyDescent="0.35">
      <c r="B48" s="19" t="s">
        <v>29</v>
      </c>
      <c r="C48" s="20" t="s">
        <v>70</v>
      </c>
      <c r="D48" s="20" t="s">
        <v>86</v>
      </c>
      <c r="E48" s="42">
        <v>840.6</v>
      </c>
      <c r="F48" s="43">
        <v>353.6</v>
      </c>
      <c r="G48" s="23">
        <f t="shared" si="3"/>
        <v>42.065191529859625</v>
      </c>
      <c r="H48" s="28">
        <v>89.3</v>
      </c>
      <c r="I48" s="54">
        <f t="shared" si="2"/>
        <v>395.96864501679738</v>
      </c>
    </row>
    <row r="49" spans="2:9" ht="66.599999999999994" thickBot="1" x14ac:dyDescent="0.35">
      <c r="B49" s="19" t="s">
        <v>30</v>
      </c>
      <c r="C49" s="20" t="s">
        <v>70</v>
      </c>
      <c r="D49" s="20">
        <v>14</v>
      </c>
      <c r="E49" s="42">
        <v>326.39999999999998</v>
      </c>
      <c r="F49" s="43">
        <v>174.2</v>
      </c>
      <c r="G49" s="23">
        <f t="shared" si="3"/>
        <v>53.370098039215684</v>
      </c>
      <c r="H49" s="28">
        <v>98.9</v>
      </c>
      <c r="I49" s="54">
        <f t="shared" si="2"/>
        <v>176.1375126390293</v>
      </c>
    </row>
    <row r="50" spans="2:9" ht="18.600000000000001" thickBot="1" x14ac:dyDescent="0.35">
      <c r="B50" s="15" t="s">
        <v>31</v>
      </c>
      <c r="C50" s="16" t="s">
        <v>73</v>
      </c>
      <c r="D50" s="16" t="s">
        <v>71</v>
      </c>
      <c r="E50" s="44">
        <v>185464.4</v>
      </c>
      <c r="F50" s="37">
        <v>175742.2</v>
      </c>
      <c r="G50" s="18">
        <f>F50/E50*100</f>
        <v>94.757915804866073</v>
      </c>
      <c r="H50" s="52">
        <v>26295.7</v>
      </c>
      <c r="I50" s="18">
        <f t="shared" si="2"/>
        <v>668.33056355221584</v>
      </c>
    </row>
    <row r="51" spans="2:9" ht="27" thickBot="1" x14ac:dyDescent="0.35">
      <c r="B51" s="19" t="s">
        <v>32</v>
      </c>
      <c r="C51" s="20" t="s">
        <v>73</v>
      </c>
      <c r="D51" s="20" t="s">
        <v>69</v>
      </c>
      <c r="E51" s="42">
        <v>602</v>
      </c>
      <c r="F51" s="43">
        <v>414.2</v>
      </c>
      <c r="G51" s="23">
        <f t="shared" si="3"/>
        <v>68.803986710963443</v>
      </c>
      <c r="H51" s="28">
        <v>407.3</v>
      </c>
      <c r="I51" s="54">
        <f t="shared" si="2"/>
        <v>101.69408298551437</v>
      </c>
    </row>
    <row r="52" spans="2:9" ht="27" thickBot="1" x14ac:dyDescent="0.35">
      <c r="B52" s="19" t="s">
        <v>33</v>
      </c>
      <c r="C52" s="20" t="s">
        <v>73</v>
      </c>
      <c r="D52" s="20" t="s">
        <v>74</v>
      </c>
      <c r="E52" s="42">
        <v>900</v>
      </c>
      <c r="F52" s="43">
        <v>887.5</v>
      </c>
      <c r="G52" s="23">
        <f t="shared" si="3"/>
        <v>98.611111111111114</v>
      </c>
      <c r="H52" s="28">
        <v>893.5</v>
      </c>
      <c r="I52" s="54">
        <f t="shared" si="2"/>
        <v>99.328483491885848</v>
      </c>
    </row>
    <row r="53" spans="2:9" ht="18.600000000000001" thickBot="1" x14ac:dyDescent="0.35">
      <c r="B53" s="19" t="s">
        <v>34</v>
      </c>
      <c r="C53" s="20" t="s">
        <v>73</v>
      </c>
      <c r="D53" s="20" t="s">
        <v>76</v>
      </c>
      <c r="E53" s="42">
        <v>2229.6999999999998</v>
      </c>
      <c r="F53" s="43">
        <v>1479.4</v>
      </c>
      <c r="G53" s="23">
        <f t="shared" si="3"/>
        <v>66.349733147957139</v>
      </c>
      <c r="H53" s="28">
        <v>1485.2</v>
      </c>
      <c r="I53" s="54">
        <f t="shared" si="2"/>
        <v>99.609480204686236</v>
      </c>
    </row>
    <row r="54" spans="2:9" ht="27" thickBot="1" x14ac:dyDescent="0.35">
      <c r="B54" s="19" t="s">
        <v>35</v>
      </c>
      <c r="C54" s="20" t="s">
        <v>73</v>
      </c>
      <c r="D54" s="20" t="s">
        <v>77</v>
      </c>
      <c r="E54" s="42">
        <v>178595.3</v>
      </c>
      <c r="F54" s="43">
        <v>172514.5</v>
      </c>
      <c r="G54" s="23">
        <f t="shared" si="3"/>
        <v>96.595207152707829</v>
      </c>
      <c r="H54" s="28">
        <v>23116.1</v>
      </c>
      <c r="I54" s="54">
        <f t="shared" si="2"/>
        <v>746.29587170846298</v>
      </c>
    </row>
    <row r="55" spans="2:9" ht="27" thickBot="1" x14ac:dyDescent="0.35">
      <c r="B55" s="19" t="s">
        <v>36</v>
      </c>
      <c r="C55" s="20" t="s">
        <v>73</v>
      </c>
      <c r="D55" s="20">
        <v>12</v>
      </c>
      <c r="E55" s="42">
        <v>3137.5</v>
      </c>
      <c r="F55" s="43">
        <v>446.6</v>
      </c>
      <c r="G55" s="23">
        <f t="shared" si="3"/>
        <v>14.234262948207171</v>
      </c>
      <c r="H55" s="28">
        <v>393.7</v>
      </c>
      <c r="I55" s="54">
        <v>0</v>
      </c>
    </row>
    <row r="56" spans="2:9" ht="27" thickBot="1" x14ac:dyDescent="0.35">
      <c r="B56" s="15" t="s">
        <v>37</v>
      </c>
      <c r="C56" s="16" t="s">
        <v>74</v>
      </c>
      <c r="D56" s="16" t="s">
        <v>71</v>
      </c>
      <c r="E56" s="44">
        <v>60920</v>
      </c>
      <c r="F56" s="37">
        <v>50274.9</v>
      </c>
      <c r="G56" s="18">
        <f>F56/E56*100</f>
        <v>82.526099803020358</v>
      </c>
      <c r="H56" s="52">
        <v>107194.8</v>
      </c>
      <c r="I56" s="18">
        <f t="shared" si="2"/>
        <v>46.90050263632191</v>
      </c>
    </row>
    <row r="57" spans="2:9" ht="18.600000000000001" thickBot="1" x14ac:dyDescent="0.35">
      <c r="B57" s="19" t="s">
        <v>38</v>
      </c>
      <c r="C57" s="20" t="s">
        <v>74</v>
      </c>
      <c r="D57" s="20" t="s">
        <v>69</v>
      </c>
      <c r="E57" s="42">
        <v>13498.8</v>
      </c>
      <c r="F57" s="43">
        <v>10037.4</v>
      </c>
      <c r="G57" s="23">
        <f t="shared" si="3"/>
        <v>74.35772068628323</v>
      </c>
      <c r="H57" s="28">
        <v>13582.8</v>
      </c>
      <c r="I57" s="54">
        <f t="shared" si="2"/>
        <v>73.897870836646348</v>
      </c>
    </row>
    <row r="58" spans="2:9" ht="18.600000000000001" thickBot="1" x14ac:dyDescent="0.35">
      <c r="B58" s="19" t="s">
        <v>39</v>
      </c>
      <c r="C58" s="20" t="s">
        <v>74</v>
      </c>
      <c r="D58" s="20" t="s">
        <v>72</v>
      </c>
      <c r="E58" s="42">
        <v>39525.199999999997</v>
      </c>
      <c r="F58" s="43">
        <v>36041.599999999999</v>
      </c>
      <c r="G58" s="23">
        <f t="shared" si="3"/>
        <v>91.186382358596546</v>
      </c>
      <c r="H58" s="28">
        <v>89138.3</v>
      </c>
      <c r="I58" s="54">
        <f t="shared" si="2"/>
        <v>40.433349076659525</v>
      </c>
    </row>
    <row r="59" spans="2:9" ht="18.600000000000001" thickBot="1" x14ac:dyDescent="0.35">
      <c r="B59" s="19" t="s">
        <v>40</v>
      </c>
      <c r="C59" s="20" t="s">
        <v>74</v>
      </c>
      <c r="D59" s="20" t="s">
        <v>70</v>
      </c>
      <c r="E59" s="42">
        <v>7896</v>
      </c>
      <c r="F59" s="43">
        <v>4196</v>
      </c>
      <c r="G59" s="23">
        <f t="shared" si="3"/>
        <v>53.140830800405269</v>
      </c>
      <c r="H59" s="29">
        <v>4473.6000000000004</v>
      </c>
      <c r="I59" s="54">
        <v>0</v>
      </c>
    </row>
    <row r="60" spans="2:9" ht="27" thickBot="1" x14ac:dyDescent="0.35">
      <c r="B60" s="15" t="s">
        <v>41</v>
      </c>
      <c r="C60" s="16" t="s">
        <v>75</v>
      </c>
      <c r="D60" s="16" t="s">
        <v>71</v>
      </c>
      <c r="E60" s="44">
        <v>715.8</v>
      </c>
      <c r="F60" s="37">
        <v>594.4</v>
      </c>
      <c r="G60" s="18">
        <f>F60/E60*100</f>
        <v>83.039955294775083</v>
      </c>
      <c r="H60" s="52">
        <v>345.4</v>
      </c>
      <c r="I60" s="18">
        <f t="shared" si="2"/>
        <v>172.0903300521135</v>
      </c>
    </row>
    <row r="61" spans="2:9" ht="53.4" thickBot="1" x14ac:dyDescent="0.35">
      <c r="B61" s="19" t="s">
        <v>42</v>
      </c>
      <c r="C61" s="20" t="s">
        <v>75</v>
      </c>
      <c r="D61" s="20" t="s">
        <v>70</v>
      </c>
      <c r="E61" s="42">
        <v>715.8</v>
      </c>
      <c r="F61" s="43">
        <v>594.4</v>
      </c>
      <c r="G61" s="23">
        <f t="shared" si="3"/>
        <v>83.039955294775083</v>
      </c>
      <c r="H61" s="29">
        <v>345.4</v>
      </c>
      <c r="I61" s="54">
        <f t="shared" si="2"/>
        <v>172.0903300521135</v>
      </c>
    </row>
    <row r="62" spans="2:9" ht="18.600000000000001" thickBot="1" x14ac:dyDescent="0.35">
      <c r="B62" s="15" t="s">
        <v>43</v>
      </c>
      <c r="C62" s="16" t="s">
        <v>78</v>
      </c>
      <c r="D62" s="16" t="s">
        <v>71</v>
      </c>
      <c r="E62" s="44">
        <v>535373.9</v>
      </c>
      <c r="F62" s="37">
        <v>384736.2</v>
      </c>
      <c r="G62" s="18">
        <f>F62/E62*100</f>
        <v>71.86308484593664</v>
      </c>
      <c r="H62" s="52">
        <v>347892.3</v>
      </c>
      <c r="I62" s="18">
        <f t="shared" si="2"/>
        <v>110.59060519591839</v>
      </c>
    </row>
    <row r="63" spans="2:9" ht="18.600000000000001" thickBot="1" x14ac:dyDescent="0.35">
      <c r="B63" s="19" t="s">
        <v>44</v>
      </c>
      <c r="C63" s="22" t="s">
        <v>78</v>
      </c>
      <c r="D63" s="20" t="s">
        <v>69</v>
      </c>
      <c r="E63" s="42">
        <v>169610.4</v>
      </c>
      <c r="F63" s="43">
        <v>121313.60000000001</v>
      </c>
      <c r="G63" s="23">
        <f t="shared" si="3"/>
        <v>71.524859324664064</v>
      </c>
      <c r="H63" s="28">
        <v>123689.7</v>
      </c>
      <c r="I63" s="54">
        <f t="shared" si="2"/>
        <v>98.07898313279118</v>
      </c>
    </row>
    <row r="64" spans="2:9" ht="18.600000000000001" thickBot="1" x14ac:dyDescent="0.35">
      <c r="B64" s="19" t="s">
        <v>45</v>
      </c>
      <c r="C64" s="22" t="s">
        <v>78</v>
      </c>
      <c r="D64" s="20" t="s">
        <v>72</v>
      </c>
      <c r="E64" s="42">
        <v>293378.2</v>
      </c>
      <c r="F64" s="43">
        <v>221758.9</v>
      </c>
      <c r="G64" s="23">
        <f t="shared" si="3"/>
        <v>75.58806346211135</v>
      </c>
      <c r="H64" s="28">
        <v>191153.3</v>
      </c>
      <c r="I64" s="54">
        <f t="shared" si="2"/>
        <v>116.01102361298497</v>
      </c>
    </row>
    <row r="65" spans="2:9" ht="27" thickBot="1" x14ac:dyDescent="0.35">
      <c r="B65" s="19" t="s">
        <v>46</v>
      </c>
      <c r="C65" s="22" t="s">
        <v>78</v>
      </c>
      <c r="D65" s="20" t="s">
        <v>70</v>
      </c>
      <c r="E65" s="42">
        <v>38087.199999999997</v>
      </c>
      <c r="F65" s="43">
        <v>24131.9</v>
      </c>
      <c r="G65" s="23">
        <f t="shared" si="3"/>
        <v>63.359606376945543</v>
      </c>
      <c r="H65" s="28">
        <v>23020.400000000001</v>
      </c>
      <c r="I65" s="54">
        <f t="shared" si="2"/>
        <v>104.82832618025751</v>
      </c>
    </row>
    <row r="66" spans="2:9" ht="18.600000000000001" thickBot="1" x14ac:dyDescent="0.35">
      <c r="B66" s="19" t="s">
        <v>47</v>
      </c>
      <c r="C66" s="22" t="s">
        <v>78</v>
      </c>
      <c r="D66" s="20" t="s">
        <v>78</v>
      </c>
      <c r="E66" s="42">
        <v>946</v>
      </c>
      <c r="F66" s="43">
        <v>632.29999999999995</v>
      </c>
      <c r="G66" s="23">
        <f t="shared" si="3"/>
        <v>66.839323467230443</v>
      </c>
      <c r="H66" s="28">
        <v>629.5</v>
      </c>
      <c r="I66" s="54">
        <f t="shared" si="2"/>
        <v>100.44479745830024</v>
      </c>
    </row>
    <row r="67" spans="2:9" ht="27" thickBot="1" x14ac:dyDescent="0.35">
      <c r="B67" s="19" t="s">
        <v>48</v>
      </c>
      <c r="C67" s="22" t="s">
        <v>78</v>
      </c>
      <c r="D67" s="20" t="s">
        <v>77</v>
      </c>
      <c r="E67" s="42">
        <v>33351.9</v>
      </c>
      <c r="F67" s="43">
        <v>16899.5</v>
      </c>
      <c r="G67" s="23">
        <f t="shared" si="3"/>
        <v>50.670276655902654</v>
      </c>
      <c r="H67" s="28">
        <v>9399.4</v>
      </c>
      <c r="I67" s="54">
        <f t="shared" si="2"/>
        <v>179.79339106751496</v>
      </c>
    </row>
    <row r="68" spans="2:9" ht="27" thickBot="1" x14ac:dyDescent="0.35">
      <c r="B68" s="15" t="s">
        <v>49</v>
      </c>
      <c r="C68" s="16" t="s">
        <v>76</v>
      </c>
      <c r="D68" s="16" t="s">
        <v>71</v>
      </c>
      <c r="E68" s="44">
        <v>53663.199999999997</v>
      </c>
      <c r="F68" s="37">
        <v>35761.5</v>
      </c>
      <c r="G68" s="18">
        <f>F68/E68*100</f>
        <v>66.640640140729587</v>
      </c>
      <c r="H68" s="52">
        <v>54442.5</v>
      </c>
      <c r="I68" s="18">
        <f t="shared" si="2"/>
        <v>65.686733709877402</v>
      </c>
    </row>
    <row r="69" spans="2:9" ht="18.600000000000001" thickBot="1" x14ac:dyDescent="0.35">
      <c r="B69" s="19" t="s">
        <v>50</v>
      </c>
      <c r="C69" s="20" t="s">
        <v>76</v>
      </c>
      <c r="D69" s="20" t="s">
        <v>69</v>
      </c>
      <c r="E69" s="42">
        <v>51601.7</v>
      </c>
      <c r="F69" s="43">
        <v>33870.400000000001</v>
      </c>
      <c r="G69" s="23">
        <f t="shared" si="3"/>
        <v>65.638147580409182</v>
      </c>
      <c r="H69" s="28">
        <v>28030.9</v>
      </c>
      <c r="I69" s="54">
        <f t="shared" si="2"/>
        <v>120.83236713769448</v>
      </c>
    </row>
    <row r="70" spans="2:9" ht="40.200000000000003" thickBot="1" x14ac:dyDescent="0.35">
      <c r="B70" s="19" t="s">
        <v>51</v>
      </c>
      <c r="C70" s="20" t="s">
        <v>76</v>
      </c>
      <c r="D70" s="20" t="s">
        <v>73</v>
      </c>
      <c r="E70" s="42">
        <v>2061.5</v>
      </c>
      <c r="F70" s="43">
        <v>1891.1</v>
      </c>
      <c r="G70" s="23">
        <f t="shared" si="3"/>
        <v>91.734174145040015</v>
      </c>
      <c r="H70" s="29">
        <v>26411.599999999999</v>
      </c>
      <c r="I70" s="54">
        <f t="shared" si="2"/>
        <v>7.1601114661739542</v>
      </c>
    </row>
    <row r="71" spans="2:9" ht="18.600000000000001" thickBot="1" x14ac:dyDescent="0.35">
      <c r="B71" s="15" t="s">
        <v>52</v>
      </c>
      <c r="C71" s="16" t="s">
        <v>77</v>
      </c>
      <c r="D71" s="16" t="s">
        <v>71</v>
      </c>
      <c r="E71" s="44">
        <v>330.9</v>
      </c>
      <c r="F71" s="37">
        <v>220.6</v>
      </c>
      <c r="G71" s="18">
        <f>F71/E71*100</f>
        <v>66.666666666666671</v>
      </c>
      <c r="H71" s="53">
        <v>143.4</v>
      </c>
      <c r="I71" s="18">
        <f t="shared" si="2"/>
        <v>153.83542538354254</v>
      </c>
    </row>
    <row r="72" spans="2:9" ht="40.200000000000003" thickBot="1" x14ac:dyDescent="0.35">
      <c r="B72" s="19" t="s">
        <v>53</v>
      </c>
      <c r="C72" s="20" t="s">
        <v>77</v>
      </c>
      <c r="D72" s="20" t="s">
        <v>78</v>
      </c>
      <c r="E72" s="42">
        <v>330.9</v>
      </c>
      <c r="F72" s="43">
        <v>220.6</v>
      </c>
      <c r="G72" s="23">
        <f t="shared" si="3"/>
        <v>66.666666666666671</v>
      </c>
      <c r="H72" s="28">
        <v>143.4</v>
      </c>
      <c r="I72" s="54">
        <f t="shared" si="2"/>
        <v>153.83542538354254</v>
      </c>
    </row>
    <row r="73" spans="2:9" ht="27" thickBot="1" x14ac:dyDescent="0.35">
      <c r="B73" s="19" t="s">
        <v>54</v>
      </c>
      <c r="C73" s="20" t="s">
        <v>77</v>
      </c>
      <c r="D73" s="20" t="s">
        <v>77</v>
      </c>
      <c r="E73" s="21">
        <v>0</v>
      </c>
      <c r="F73" s="23">
        <v>0</v>
      </c>
      <c r="G73" s="23">
        <v>0</v>
      </c>
      <c r="H73" s="28">
        <v>0</v>
      </c>
      <c r="I73" s="54">
        <v>0</v>
      </c>
    </row>
    <row r="74" spans="2:9" ht="18.600000000000001" thickBot="1" x14ac:dyDescent="0.35">
      <c r="B74" s="15" t="s">
        <v>55</v>
      </c>
      <c r="C74" s="16">
        <v>10</v>
      </c>
      <c r="D74" s="16" t="s">
        <v>71</v>
      </c>
      <c r="E74" s="44">
        <v>15890.6</v>
      </c>
      <c r="F74" s="37">
        <v>11240.5</v>
      </c>
      <c r="G74" s="18">
        <f>F74/E74*100</f>
        <v>70.736787786490126</v>
      </c>
      <c r="H74" s="52">
        <v>17689.5</v>
      </c>
      <c r="I74" s="18">
        <f t="shared" si="2"/>
        <v>63.543344922128938</v>
      </c>
    </row>
    <row r="75" spans="2:9" ht="18.600000000000001" thickBot="1" x14ac:dyDescent="0.35">
      <c r="B75" s="19" t="s">
        <v>56</v>
      </c>
      <c r="C75" s="20">
        <v>10</v>
      </c>
      <c r="D75" s="20" t="s">
        <v>69</v>
      </c>
      <c r="E75" s="42">
        <v>5026.8</v>
      </c>
      <c r="F75" s="43">
        <v>3844.6</v>
      </c>
      <c r="G75" s="23">
        <f t="shared" si="3"/>
        <v>76.482056178881194</v>
      </c>
      <c r="H75" s="28">
        <v>3791.5</v>
      </c>
      <c r="I75" s="54">
        <f t="shared" si="2"/>
        <v>101.4005011209284</v>
      </c>
    </row>
    <row r="76" spans="2:9" ht="27" thickBot="1" x14ac:dyDescent="0.35">
      <c r="B76" s="19" t="s">
        <v>57</v>
      </c>
      <c r="C76" s="20">
        <v>10</v>
      </c>
      <c r="D76" s="20" t="s">
        <v>70</v>
      </c>
      <c r="E76" s="42">
        <v>5884.2</v>
      </c>
      <c r="F76" s="43">
        <v>4105.8999999999996</v>
      </c>
      <c r="G76" s="23">
        <f t="shared" si="3"/>
        <v>69.778389585670098</v>
      </c>
      <c r="H76" s="28">
        <v>10437.9</v>
      </c>
      <c r="I76" s="54">
        <f t="shared" si="2"/>
        <v>39.336456566933961</v>
      </c>
    </row>
    <row r="77" spans="2:9" ht="18.600000000000001" thickBot="1" x14ac:dyDescent="0.35">
      <c r="B77" s="19" t="s">
        <v>58</v>
      </c>
      <c r="C77" s="20">
        <v>10</v>
      </c>
      <c r="D77" s="20" t="s">
        <v>73</v>
      </c>
      <c r="E77" s="45">
        <v>4979.6000000000004</v>
      </c>
      <c r="F77" s="46">
        <v>3290</v>
      </c>
      <c r="G77" s="23">
        <f t="shared" si="3"/>
        <v>66.069563820387174</v>
      </c>
      <c r="H77" s="28">
        <v>3460</v>
      </c>
      <c r="I77" s="54">
        <f t="shared" si="2"/>
        <v>95.086705202312132</v>
      </c>
    </row>
    <row r="78" spans="2:9" ht="27" thickBot="1" x14ac:dyDescent="0.35">
      <c r="B78" s="15" t="s">
        <v>59</v>
      </c>
      <c r="C78" s="16">
        <v>11</v>
      </c>
      <c r="D78" s="16" t="s">
        <v>71</v>
      </c>
      <c r="E78" s="47">
        <v>29764.1</v>
      </c>
      <c r="F78" s="38">
        <v>24042.400000000001</v>
      </c>
      <c r="G78" s="18">
        <f>F78/E78*100</f>
        <v>80.776505924922986</v>
      </c>
      <c r="H78" s="52">
        <v>41158.5</v>
      </c>
      <c r="I78" s="18">
        <f t="shared" si="2"/>
        <v>58.414179331122376</v>
      </c>
    </row>
    <row r="79" spans="2:9" ht="18.600000000000001" thickBot="1" x14ac:dyDescent="0.35">
      <c r="B79" s="19" t="s">
        <v>60</v>
      </c>
      <c r="C79" s="20">
        <v>11</v>
      </c>
      <c r="D79" s="20" t="s">
        <v>69</v>
      </c>
      <c r="E79" s="48">
        <v>0</v>
      </c>
      <c r="F79" s="48">
        <v>0</v>
      </c>
      <c r="G79" s="23">
        <v>0</v>
      </c>
      <c r="H79" s="28">
        <v>6039.8</v>
      </c>
      <c r="I79" s="54">
        <v>0</v>
      </c>
    </row>
    <row r="80" spans="2:9" ht="18.600000000000001" thickBot="1" x14ac:dyDescent="0.35">
      <c r="B80" s="19" t="s">
        <v>61</v>
      </c>
      <c r="C80" s="20">
        <v>11</v>
      </c>
      <c r="D80" s="20" t="s">
        <v>72</v>
      </c>
      <c r="E80" s="49">
        <v>29102.799999999999</v>
      </c>
      <c r="F80" s="50">
        <v>23448.1</v>
      </c>
      <c r="G80" s="23">
        <f>F81/E81*100</f>
        <v>89.868440949644636</v>
      </c>
      <c r="H80" s="29">
        <v>14960.1</v>
      </c>
      <c r="I80" s="54">
        <f t="shared" si="2"/>
        <v>156.73758865248226</v>
      </c>
    </row>
    <row r="81" spans="2:9" ht="40.200000000000003" thickBot="1" x14ac:dyDescent="0.35">
      <c r="B81" s="19" t="s">
        <v>62</v>
      </c>
      <c r="C81" s="20">
        <v>11</v>
      </c>
      <c r="D81" s="20" t="s">
        <v>74</v>
      </c>
      <c r="E81" s="49">
        <v>661.3</v>
      </c>
      <c r="F81" s="50">
        <v>594.29999999999995</v>
      </c>
      <c r="G81" s="23"/>
      <c r="H81" s="28">
        <v>20158.599999999999</v>
      </c>
      <c r="I81" s="54">
        <f t="shared" si="2"/>
        <v>2.9481213973192579</v>
      </c>
    </row>
    <row r="82" spans="2:9" ht="53.4" hidden="1" thickBot="1" x14ac:dyDescent="0.35">
      <c r="B82" s="15" t="s">
        <v>63</v>
      </c>
      <c r="C82" s="16">
        <v>13</v>
      </c>
      <c r="D82" s="16" t="s">
        <v>69</v>
      </c>
      <c r="E82" s="17">
        <v>0</v>
      </c>
      <c r="F82" s="18">
        <v>0</v>
      </c>
      <c r="G82" s="18">
        <v>0</v>
      </c>
      <c r="H82" s="30">
        <v>0</v>
      </c>
      <c r="I82" s="18">
        <v>0</v>
      </c>
    </row>
    <row r="83" spans="2:9" ht="53.4" hidden="1" thickBot="1" x14ac:dyDescent="0.35">
      <c r="B83" s="19" t="s">
        <v>64</v>
      </c>
      <c r="C83" s="20">
        <v>13</v>
      </c>
      <c r="D83" s="20" t="s">
        <v>69</v>
      </c>
      <c r="E83" s="21">
        <v>0</v>
      </c>
      <c r="F83" s="23">
        <v>0</v>
      </c>
      <c r="G83" s="23">
        <v>0</v>
      </c>
      <c r="H83" s="29">
        <v>0</v>
      </c>
      <c r="I83" s="54">
        <v>0</v>
      </c>
    </row>
    <row r="84" spans="2:9" ht="79.8" thickBot="1" x14ac:dyDescent="0.35">
      <c r="B84" s="15" t="s">
        <v>65</v>
      </c>
      <c r="C84" s="16">
        <v>14</v>
      </c>
      <c r="D84" s="16" t="s">
        <v>71</v>
      </c>
      <c r="E84" s="44">
        <v>51903.7</v>
      </c>
      <c r="F84" s="37">
        <v>37822.800000000003</v>
      </c>
      <c r="G84" s="18">
        <f>F84/E84*100</f>
        <v>72.871105528122285</v>
      </c>
      <c r="H84" s="52">
        <v>35530.300000000003</v>
      </c>
      <c r="I84" s="18">
        <f t="shared" si="2"/>
        <v>106.45223935626775</v>
      </c>
    </row>
    <row r="85" spans="2:9" ht="93" thickBot="1" x14ac:dyDescent="0.35">
      <c r="B85" s="19" t="s">
        <v>66</v>
      </c>
      <c r="C85" s="20">
        <v>14</v>
      </c>
      <c r="D85" s="20" t="s">
        <v>69</v>
      </c>
      <c r="E85" s="45">
        <v>8482.6</v>
      </c>
      <c r="F85" s="46">
        <v>6361.7</v>
      </c>
      <c r="G85" s="23">
        <f t="shared" ref="G85:G86" si="4">F85/E85*100</f>
        <v>74.997052790418024</v>
      </c>
      <c r="H85" s="28">
        <v>6587.6</v>
      </c>
      <c r="I85" s="54">
        <f t="shared" si="2"/>
        <v>96.570830044325689</v>
      </c>
    </row>
    <row r="86" spans="2:9" ht="18.600000000000001" thickBot="1" x14ac:dyDescent="0.35">
      <c r="B86" s="19" t="s">
        <v>67</v>
      </c>
      <c r="C86" s="20">
        <v>14</v>
      </c>
      <c r="D86" s="20" t="s">
        <v>72</v>
      </c>
      <c r="E86" s="49">
        <v>43421.1</v>
      </c>
      <c r="F86" s="50">
        <v>31461.1</v>
      </c>
      <c r="G86" s="23">
        <f t="shared" si="4"/>
        <v>72.455787623989252</v>
      </c>
      <c r="H86" s="28">
        <v>28942.7</v>
      </c>
      <c r="I86" s="54">
        <f t="shared" si="2"/>
        <v>108.70133056003759</v>
      </c>
    </row>
    <row r="87" spans="2:9" ht="18" x14ac:dyDescent="0.35">
      <c r="B87" s="24" t="s">
        <v>68</v>
      </c>
      <c r="C87" s="25"/>
      <c r="D87" s="25"/>
      <c r="E87" s="39">
        <f>E38+E47+E50+E56+E60+E62+E68+E71+E74+E78+E82+E84</f>
        <v>1041136.3999999999</v>
      </c>
      <c r="F87" s="40">
        <f>F38+F47+F50+F56+F60+F62+F68+F71+F74+F78+F82+F84</f>
        <v>792577.10000000009</v>
      </c>
      <c r="G87" s="26">
        <f>F87/E87*100</f>
        <v>76.126154075489069</v>
      </c>
      <c r="H87" s="69">
        <v>692921.2</v>
      </c>
      <c r="I87" s="27">
        <f>F87/H87*100</f>
        <v>114.38199610576211</v>
      </c>
    </row>
    <row r="88" spans="2:9" ht="15.6" x14ac:dyDescent="0.3">
      <c r="B88" s="7"/>
      <c r="C88" s="3"/>
      <c r="D88" s="3"/>
      <c r="E88" s="3"/>
      <c r="F88" s="3"/>
      <c r="G88" s="3"/>
      <c r="H88" s="3"/>
      <c r="I88" s="3"/>
    </row>
  </sheetData>
  <mergeCells count="8">
    <mergeCell ref="B18:F18"/>
    <mergeCell ref="B19:F19"/>
    <mergeCell ref="B34:I34"/>
    <mergeCell ref="B35:I35"/>
    <mergeCell ref="B2:F2"/>
    <mergeCell ref="B3:F3"/>
    <mergeCell ref="B4:F4"/>
    <mergeCell ref="B17:F17"/>
  </mergeCells>
  <pageMargins left="0.70866141732283472" right="0.70866141732283472" top="0.74803149606299213" bottom="0.74803149606299213" header="0.31496062992125984" footer="0.31496062992125984"/>
  <pageSetup paperSize="9" scale="64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2022-10-18T07:43:04Z</dcterms:modified>
</cp:coreProperties>
</file>