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9" i="1" l="1"/>
  <c r="D23" i="1"/>
  <c r="C29" i="1"/>
  <c r="I39" i="1" l="1"/>
  <c r="I40" i="1"/>
  <c r="I41" i="1"/>
  <c r="I42" i="1"/>
  <c r="I43" i="1"/>
  <c r="I46" i="1"/>
  <c r="I47" i="1"/>
  <c r="I48" i="1"/>
  <c r="I49" i="1"/>
  <c r="I50" i="1"/>
  <c r="I51" i="1"/>
  <c r="I52" i="1"/>
  <c r="I53" i="1"/>
  <c r="I54" i="1"/>
  <c r="I56" i="1"/>
  <c r="I57" i="1"/>
  <c r="I58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4" i="1"/>
  <c r="I75" i="1"/>
  <c r="I76" i="1"/>
  <c r="I77" i="1"/>
  <c r="I78" i="1"/>
  <c r="I80" i="1"/>
  <c r="I81" i="1"/>
  <c r="I84" i="1"/>
  <c r="I85" i="1"/>
  <c r="I86" i="1"/>
  <c r="I38" i="1"/>
  <c r="E82" i="1"/>
  <c r="F82" i="1"/>
  <c r="E27" i="1" l="1"/>
  <c r="E28" i="1"/>
  <c r="E30" i="1"/>
  <c r="E26" i="1"/>
  <c r="E24" i="1"/>
  <c r="E29" i="1"/>
  <c r="C23" i="1"/>
  <c r="E23" i="1" s="1"/>
  <c r="E8" i="1"/>
  <c r="E9" i="1"/>
  <c r="D7" i="1"/>
  <c r="C7" i="1"/>
  <c r="E7" i="1" l="1"/>
  <c r="G86" i="1"/>
  <c r="G85" i="1"/>
  <c r="G80" i="1"/>
  <c r="G77" i="1"/>
  <c r="G76" i="1"/>
  <c r="G75" i="1"/>
  <c r="G72" i="1"/>
  <c r="G70" i="1"/>
  <c r="G69" i="1"/>
  <c r="G67" i="1"/>
  <c r="G66" i="1"/>
  <c r="G65" i="1"/>
  <c r="G64" i="1"/>
  <c r="G63" i="1"/>
  <c r="G61" i="1"/>
  <c r="G59" i="1"/>
  <c r="G58" i="1"/>
  <c r="G57" i="1"/>
  <c r="G55" i="1"/>
  <c r="G54" i="1"/>
  <c r="G53" i="1"/>
  <c r="G52" i="1"/>
  <c r="G51" i="1"/>
  <c r="G49" i="1"/>
  <c r="G48" i="1"/>
  <c r="G40" i="1"/>
  <c r="G41" i="1"/>
  <c r="G42" i="1"/>
  <c r="G43" i="1"/>
  <c r="G45" i="1"/>
  <c r="G46" i="1"/>
  <c r="G39" i="1"/>
  <c r="G84" i="1" l="1"/>
  <c r="G78" i="1"/>
  <c r="G74" i="1"/>
  <c r="G71" i="1"/>
  <c r="G68" i="1"/>
  <c r="G62" i="1"/>
  <c r="G60" i="1"/>
  <c r="G56" i="1"/>
  <c r="G50" i="1"/>
  <c r="G47" i="1"/>
  <c r="G38" i="1"/>
  <c r="C11" i="1"/>
  <c r="I87" i="1" l="1"/>
  <c r="G87" i="1"/>
  <c r="D11" i="1" l="1"/>
  <c r="E11" i="1" s="1"/>
  <c r="E10" i="1"/>
</calcChain>
</file>

<file path=xl/sharedStrings.xml><?xml version="1.0" encoding="utf-8"?>
<sst xmlns="http://schemas.openxmlformats.org/spreadsheetml/2006/main" count="176" uniqueCount="96">
  <si>
    <t xml:space="preserve">Основные показатели бюджета </t>
  </si>
  <si>
    <t>ВСЕГО ДОХОДОВ</t>
  </si>
  <si>
    <t>Налоговые и неналоговые доходы</t>
  </si>
  <si>
    <t>Безвозмездные поступления</t>
  </si>
  <si>
    <t>ВСЕГО РАСХОДОВ</t>
  </si>
  <si>
    <t>-</t>
  </si>
  <si>
    <t>Объем муниципального долга на конец периода</t>
  </si>
  <si>
    <t>В % от утвержденного объема налоговых и неналоговых доходов</t>
  </si>
  <si>
    <t>Поступление налоговых и неналоговых доходов</t>
  </si>
  <si>
    <t>в бюджет района Бабаевского муниципального района</t>
  </si>
  <si>
    <t>Налоговые доходы</t>
  </si>
  <si>
    <t>в том числе:</t>
  </si>
  <si>
    <t>Налог на доходы физических лиц</t>
  </si>
  <si>
    <t>Акцизы на нефтепродукты</t>
  </si>
  <si>
    <t>Налог, взимаемый в связи с применением упрощенной системой налогообложения</t>
  </si>
  <si>
    <t>Неналоговые доходы</t>
  </si>
  <si>
    <r>
      <t xml:space="preserve">Налоговые и неналоговые доходы, </t>
    </r>
    <r>
      <rPr>
        <b/>
        <i/>
        <sz val="12"/>
        <color theme="1"/>
        <rFont val="Times New Roman"/>
        <family val="1"/>
        <charset val="204"/>
      </rPr>
      <t>в том числе:</t>
    </r>
  </si>
  <si>
    <t>Информация по расходам бюджета  Бабаевского муниципального района</t>
  </si>
  <si>
    <t>раздел</t>
  </si>
  <si>
    <t>подраздел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</si>
  <si>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</si>
  <si>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</si>
  <si>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</si>
  <si>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</si>
  <si>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</si>
  <si>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</si>
  <si>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</si>
  <si>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</si>
  <si>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</si>
  <si>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</si>
  <si>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</si>
  <si>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</si>
  <si>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</si>
  <si>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</si>
  <si>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</si>
  <si>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</si>
  <si>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</si>
  <si>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</si>
  <si>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</si>
  <si>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</si>
  <si>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</si>
  <si>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</si>
  <si>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</si>
  <si>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</si>
  <si>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</si>
  <si>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</si>
  <si>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</si>
  <si>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</si>
  <si>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</si>
  <si>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</si>
  <si>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</si>
  <si>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</si>
  <si>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</si>
  <si>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</si>
  <si>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</si>
  <si>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</si>
  <si>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</si>
  <si>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</si>
  <si>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</si>
  <si>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</si>
  <si>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</si>
  <si>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</si>
  <si>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</si>
  <si>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</si>
  <si>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</si>
  <si>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</si>
  <si>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</si>
  <si>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</si>
  <si>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Всего расходы</t>
  </si>
  <si>
    <t>01</t>
  </si>
  <si>
    <t>03</t>
  </si>
  <si>
    <t>00</t>
  </si>
  <si>
    <t>02</t>
  </si>
  <si>
    <t>04</t>
  </si>
  <si>
    <t>05</t>
  </si>
  <si>
    <t>06</t>
  </si>
  <si>
    <t>08</t>
  </si>
  <si>
    <t>09</t>
  </si>
  <si>
    <t>07</t>
  </si>
  <si>
    <t>Бабаевского муниципального района в 2022 году</t>
  </si>
  <si>
    <t>План на 2022 год</t>
  </si>
  <si>
    <t>Факт на 01.04.2022 года</t>
  </si>
  <si>
    <t>В % от плана на 2022 год</t>
  </si>
  <si>
    <t>В % к аналогичному периоду 2021 года</t>
  </si>
  <si>
    <t>План 2022</t>
  </si>
  <si>
    <t>факт на 01.04.2022</t>
  </si>
  <si>
    <t>В % от плана на 2022</t>
  </si>
  <si>
    <t>В % к аналогичному периоду 2021</t>
  </si>
  <si>
    <t>10</t>
  </si>
  <si>
    <t>Дефицит (-) Профицит (+)</t>
  </si>
  <si>
    <t>Прочие налоговые доходы</t>
  </si>
  <si>
    <t>на 01.07.2022 (тыс.руб.)</t>
  </si>
  <si>
    <t>Факт на 01.07.2022 года</t>
  </si>
  <si>
    <t>на 1 июля 2022 года (тыс.руб.)</t>
  </si>
  <si>
    <t>на 1июля 2022 года (тыс.руб.)</t>
  </si>
  <si>
    <t>Обеспечение проведения выборов и референдумов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</si>
</sst>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"/>
    <numFmt numFmtId="165" formatCode="#,##0.0"/>
    <numFmt numFmtId="166" formatCode="0.0%"/>
    <numFmt numFmtId="167" formatCode="#,##0.0;[Red]\-#,##0.0;0.0"/>
    <numFmt numFmtId="168" formatCode="#,##0.00_ ;\-#,##0.00\ "/>
    <numFmt numFmtId="169" formatCode="#,##0.00;[Red]\-#,##0.0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43" fontId="19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>
      <alignment vertical="center" wrapText="1"/>
    </xf>
    <xf numFmtId="49" fontId="10" fillId="6" borderId="1" xfId="0" applyNumberFormat="1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horizontal="right" vertical="center"/>
    </xf>
    <xf numFmtId="49" fontId="5" fillId="6" borderId="1" xfId="0" applyNumberFormat="1" applyFont="1" applyFill="1" applyBorder="1" applyAlignment="1">
      <alignment horizontal="right" vertical="center" wrapText="1"/>
    </xf>
    <xf numFmtId="164" fontId="11" fillId="6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164" fontId="6" fillId="4" borderId="1" xfId="0" applyNumberFormat="1" applyFont="1" applyFill="1" applyBorder="1" applyAlignment="1">
      <alignment horizontal="right" vertical="center"/>
    </xf>
    <xf numFmtId="2" fontId="6" fillId="4" borderId="1" xfId="0" applyNumberFormat="1" applyFont="1" applyFill="1" applyBorder="1" applyAlignment="1">
      <alignment horizontal="right" vertical="center"/>
    </xf>
    <xf numFmtId="0" fontId="14" fillId="6" borderId="3" xfId="0" applyFont="1" applyFill="1" applyBorder="1" applyAlignment="1">
      <alignment horizontal="right" vertical="center"/>
    </xf>
    <xf numFmtId="0" fontId="14" fillId="6" borderId="4" xfId="0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6" fontId="17" fillId="3" borderId="1" xfId="0" applyNumberFormat="1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65" fontId="20" fillId="4" borderId="1" xfId="0" applyNumberFormat="1" applyFont="1" applyFill="1" applyBorder="1" applyAlignment="1">
      <alignment horizontal="center" vertical="center" wrapText="1"/>
    </xf>
    <xf numFmtId="166" fontId="20" fillId="4" borderId="1" xfId="0" applyNumberFormat="1" applyFont="1" applyFill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 wrapText="1"/>
    </xf>
    <xf numFmtId="165" fontId="22" fillId="6" borderId="1" xfId="0" applyNumberFormat="1" applyFont="1" applyFill="1" applyBorder="1" applyAlignment="1">
      <alignment horizontal="center" vertical="center" wrapText="1"/>
    </xf>
    <xf numFmtId="166" fontId="21" fillId="6" borderId="1" xfId="0" applyNumberFormat="1" applyFont="1" applyFill="1" applyBorder="1" applyAlignment="1">
      <alignment horizontal="center" vertical="center" wrapText="1"/>
    </xf>
    <xf numFmtId="166" fontId="22" fillId="6" borderId="1" xfId="0" applyNumberFormat="1" applyFont="1" applyFill="1" applyBorder="1" applyAlignment="1">
      <alignment horizontal="center" vertical="center" wrapText="1"/>
    </xf>
    <xf numFmtId="168" fontId="23" fillId="3" borderId="6" xfId="2" applyNumberFormat="1" applyFont="1" applyFill="1" applyBorder="1" applyAlignment="1">
      <alignment horizontal="right" vertical="center" wrapText="1"/>
    </xf>
    <xf numFmtId="168" fontId="23" fillId="3" borderId="1" xfId="2" applyNumberFormat="1" applyFont="1" applyFill="1" applyBorder="1" applyAlignment="1">
      <alignment horizontal="right" vertical="center" wrapText="1"/>
    </xf>
    <xf numFmtId="167" fontId="18" fillId="4" borderId="1" xfId="0" applyNumberFormat="1" applyFont="1" applyFill="1" applyBorder="1" applyAlignment="1" applyProtection="1">
      <protection hidden="1"/>
    </xf>
    <xf numFmtId="169" fontId="18" fillId="4" borderId="1" xfId="0" applyNumberFormat="1" applyFont="1" applyFill="1" applyBorder="1" applyAlignment="1" applyProtection="1">
      <protection hidden="1"/>
    </xf>
    <xf numFmtId="167" fontId="18" fillId="3" borderId="5" xfId="0" applyNumberFormat="1" applyFont="1" applyFill="1" applyBorder="1" applyAlignment="1" applyProtection="1">
      <alignment horizontal="right" vertical="center"/>
      <protection hidden="1"/>
    </xf>
    <xf numFmtId="167" fontId="13" fillId="6" borderId="7" xfId="0" applyNumberFormat="1" applyFont="1" applyFill="1" applyBorder="1" applyAlignment="1" applyProtection="1">
      <alignment horizontal="right" vertical="center"/>
      <protection hidden="1"/>
    </xf>
    <xf numFmtId="168" fontId="24" fillId="6" borderId="6" xfId="2" applyNumberFormat="1" applyFont="1" applyFill="1" applyBorder="1" applyAlignment="1">
      <alignment horizontal="right" vertical="center" wrapText="1"/>
    </xf>
    <xf numFmtId="167" fontId="18" fillId="3" borderId="7" xfId="0" applyNumberFormat="1" applyFont="1" applyFill="1" applyBorder="1" applyAlignment="1" applyProtection="1">
      <alignment horizontal="right" vertical="center"/>
      <protection hidden="1"/>
    </xf>
    <xf numFmtId="167" fontId="13" fillId="6" borderId="8" xfId="0" applyNumberFormat="1" applyFont="1" applyFill="1" applyBorder="1" applyAlignment="1" applyProtection="1">
      <alignment horizontal="right" vertical="center"/>
      <protection hidden="1"/>
    </xf>
    <xf numFmtId="168" fontId="24" fillId="6" borderId="9" xfId="2" applyNumberFormat="1" applyFont="1" applyFill="1" applyBorder="1" applyAlignment="1">
      <alignment horizontal="right" vertical="center" wrapText="1"/>
    </xf>
    <xf numFmtId="167" fontId="18" fillId="3" borderId="1" xfId="0" applyNumberFormat="1" applyFont="1" applyFill="1" applyBorder="1" applyAlignment="1" applyProtection="1">
      <alignment horizontal="right" vertical="center"/>
      <protection hidden="1"/>
    </xf>
    <xf numFmtId="0" fontId="10" fillId="6" borderId="1" xfId="0" applyFont="1" applyFill="1" applyBorder="1" applyAlignment="1">
      <alignment horizontal="right" vertical="center"/>
    </xf>
    <xf numFmtId="167" fontId="13" fillId="6" borderId="1" xfId="0" applyNumberFormat="1" applyFont="1" applyFill="1" applyBorder="1" applyAlignment="1" applyProtection="1">
      <alignment horizontal="right" vertical="center"/>
      <protection hidden="1"/>
    </xf>
    <xf numFmtId="168" fontId="24" fillId="6" borderId="1" xfId="2" applyNumberFormat="1" applyFont="1" applyFill="1" applyBorder="1" applyAlignment="1">
      <alignment horizontal="right" vertical="center" wrapText="1"/>
    </xf>
    <xf numFmtId="0" fontId="14" fillId="6" borderId="2" xfId="0" applyFont="1" applyFill="1" applyBorder="1" applyAlignment="1">
      <alignment horizontal="right" vertical="center"/>
    </xf>
    <xf numFmtId="0" fontId="25" fillId="3" borderId="4" xfId="0" applyFont="1" applyFill="1" applyBorder="1" applyAlignment="1">
      <alignment horizontal="right" vertical="center"/>
    </xf>
    <xf numFmtId="0" fontId="25" fillId="3" borderId="3" xfId="0" applyFont="1" applyFill="1" applyBorder="1" applyAlignment="1">
      <alignment horizontal="right" vertical="center"/>
    </xf>
    <xf numFmtId="0" fontId="25" fillId="3" borderId="2" xfId="0" applyFont="1" applyFill="1" applyBorder="1" applyAlignment="1">
      <alignment horizontal="right" vertical="center"/>
    </xf>
    <xf numFmtId="0" fontId="25" fillId="3" borderId="10" xfId="0" applyFont="1" applyFill="1" applyBorder="1" applyAlignment="1">
      <alignment horizontal="right" vertical="center"/>
    </xf>
    <xf numFmtId="0" fontId="25" fillId="4" borderId="3" xfId="0" applyFont="1" applyFill="1" applyBorder="1" applyAlignment="1">
      <alignment horizontal="right" vertical="center"/>
    </xf>
    <xf numFmtId="164" fontId="6" fillId="6" borderId="1" xfId="0" applyNumberFormat="1" applyFont="1" applyFill="1" applyBorder="1" applyAlignment="1">
      <alignment horizontal="right" vertical="center"/>
    </xf>
    <xf numFmtId="0" fontId="25" fillId="3" borderId="0" xfId="0" applyFont="1" applyFill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 vertical="center" wrapText="1"/>
    </xf>
    <xf numFmtId="165" fontId="18" fillId="4" borderId="1" xfId="0" applyNumberFormat="1" applyFont="1" applyFill="1" applyBorder="1" applyAlignment="1">
      <alignment horizontal="center" vertical="center" wrapText="1"/>
    </xf>
    <xf numFmtId="166" fontId="18" fillId="4" borderId="1" xfId="0" applyNumberFormat="1" applyFont="1" applyFill="1" applyBorder="1" applyAlignment="1">
      <alignment horizontal="center" vertical="center" wrapText="1"/>
    </xf>
    <xf numFmtId="165" fontId="17" fillId="6" borderId="1" xfId="0" applyNumberFormat="1" applyFont="1" applyFill="1" applyBorder="1" applyAlignment="1">
      <alignment horizontal="center" vertical="center" wrapText="1"/>
    </xf>
    <xf numFmtId="166" fontId="17" fillId="6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CCFFCC"/>
      <color rgb="FFFFFFCC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88"/>
  <sheetViews>
    <sheetView tabSelected="1" zoomScaleNormal="100" workbookViewId="0">
      <selection activeCell="I8" sqref="I8"/>
    </sheetView>
  </sheetViews>
  <sheetFormatPr defaultRowHeight="15" x14ac:dyDescent="0.25"/>
  <cols>
    <col min="1" max="1" width="10.85546875" customWidth="1"/>
    <col min="2" max="2" width="23.7109375" customWidth="1"/>
    <col min="3" max="3" width="16.7109375" customWidth="1"/>
    <col min="4" max="4" width="20.5703125" customWidth="1"/>
    <col min="5" max="5" width="17.42578125" customWidth="1"/>
    <col min="6" max="6" width="17.5703125" customWidth="1"/>
    <col min="7" max="7" width="13.7109375" customWidth="1"/>
    <col min="8" max="8" width="15.85546875" hidden="1" customWidth="1"/>
    <col min="9" max="9" width="19.5703125" customWidth="1"/>
  </cols>
  <sheetData>
    <row r="2" spans="2:6" ht="18.75" x14ac:dyDescent="0.25">
      <c r="B2" s="70" t="s">
        <v>0</v>
      </c>
      <c r="C2" s="70"/>
      <c r="D2" s="70"/>
      <c r="E2" s="70"/>
      <c r="F2" s="70"/>
    </row>
    <row r="3" spans="2:6" ht="18.75" x14ac:dyDescent="0.25">
      <c r="B3" s="70" t="s">
        <v>79</v>
      </c>
      <c r="C3" s="70"/>
      <c r="D3" s="70"/>
      <c r="E3" s="70"/>
      <c r="F3" s="70"/>
    </row>
    <row r="4" spans="2:6" ht="18.75" x14ac:dyDescent="0.25">
      <c r="B4" s="71" t="s">
        <v>91</v>
      </c>
      <c r="C4" s="71"/>
      <c r="D4" s="71"/>
      <c r="E4" s="71"/>
      <c r="F4" s="71"/>
    </row>
    <row r="5" spans="2:6" x14ac:dyDescent="0.25">
      <c r="B5" s="1"/>
      <c r="C5" s="5"/>
      <c r="D5" s="5"/>
      <c r="E5" s="5"/>
      <c r="F5" s="5"/>
    </row>
    <row r="6" spans="2:6" ht="63" x14ac:dyDescent="0.25">
      <c r="B6" s="6"/>
      <c r="C6" s="9" t="s">
        <v>80</v>
      </c>
      <c r="D6" s="9" t="s">
        <v>92</v>
      </c>
      <c r="E6" s="9" t="s">
        <v>82</v>
      </c>
      <c r="F6" s="9" t="s">
        <v>83</v>
      </c>
    </row>
    <row r="7" spans="2:6" ht="25.15" customHeight="1" x14ac:dyDescent="0.25">
      <c r="B7" s="10" t="s">
        <v>1</v>
      </c>
      <c r="C7" s="72">
        <f>C8+C9</f>
        <v>1006427.5</v>
      </c>
      <c r="D7" s="72">
        <f>D8+D9</f>
        <v>443319.10000000003</v>
      </c>
      <c r="E7" s="34">
        <f>D7/C7</f>
        <v>0.44048786425251696</v>
      </c>
      <c r="F7" s="34">
        <v>1.024</v>
      </c>
    </row>
    <row r="8" spans="2:6" ht="37.5" customHeight="1" x14ac:dyDescent="0.25">
      <c r="B8" s="11" t="s">
        <v>2</v>
      </c>
      <c r="C8" s="73">
        <v>308957</v>
      </c>
      <c r="D8" s="73">
        <v>147938.70000000001</v>
      </c>
      <c r="E8" s="74">
        <f t="shared" ref="E8:E11" si="0">D8/C8</f>
        <v>0.47883265308764655</v>
      </c>
      <c r="F8" s="74">
        <v>1.04</v>
      </c>
    </row>
    <row r="9" spans="2:6" ht="30.75" customHeight="1" x14ac:dyDescent="0.25">
      <c r="B9" s="11" t="s">
        <v>3</v>
      </c>
      <c r="C9" s="73">
        <v>697470.5</v>
      </c>
      <c r="D9" s="73">
        <v>295380.40000000002</v>
      </c>
      <c r="E9" s="74">
        <f t="shared" si="0"/>
        <v>0.42350235601362357</v>
      </c>
      <c r="F9" s="74">
        <v>1.016</v>
      </c>
    </row>
    <row r="10" spans="2:6" ht="22.9" customHeight="1" x14ac:dyDescent="0.25">
      <c r="B10" s="10" t="s">
        <v>4</v>
      </c>
      <c r="C10" s="33">
        <v>1036235</v>
      </c>
      <c r="D10" s="33">
        <v>491661.7</v>
      </c>
      <c r="E10" s="34">
        <f t="shared" si="0"/>
        <v>0.47446930474265009</v>
      </c>
      <c r="F10" s="35">
        <v>1.137</v>
      </c>
    </row>
    <row r="11" spans="2:6" ht="33" customHeight="1" x14ac:dyDescent="0.25">
      <c r="B11" s="37" t="s">
        <v>89</v>
      </c>
      <c r="C11" s="75">
        <f>C7-C10</f>
        <v>-29807.5</v>
      </c>
      <c r="D11" s="75">
        <f>D7-D10</f>
        <v>-48342.599999999977</v>
      </c>
      <c r="E11" s="76">
        <f t="shared" si="0"/>
        <v>1.6218267214627182</v>
      </c>
      <c r="F11" s="76">
        <v>2.7170000000000001</v>
      </c>
    </row>
    <row r="12" spans="2:6" ht="63" x14ac:dyDescent="0.25">
      <c r="B12" s="31" t="s">
        <v>6</v>
      </c>
      <c r="C12" s="32" t="s">
        <v>5</v>
      </c>
      <c r="D12" s="32" t="s">
        <v>5</v>
      </c>
      <c r="E12" s="32" t="s">
        <v>5</v>
      </c>
      <c r="F12" s="32" t="s">
        <v>5</v>
      </c>
    </row>
    <row r="13" spans="2:6" ht="78.75" x14ac:dyDescent="0.25">
      <c r="B13" s="31" t="s">
        <v>7</v>
      </c>
      <c r="C13" s="32" t="s">
        <v>5</v>
      </c>
      <c r="D13" s="32" t="s">
        <v>5</v>
      </c>
      <c r="E13" s="32" t="s">
        <v>5</v>
      </c>
      <c r="F13" s="32" t="s">
        <v>5</v>
      </c>
    </row>
    <row r="14" spans="2:6" x14ac:dyDescent="0.25">
      <c r="B14" s="1"/>
      <c r="C14" s="5"/>
      <c r="D14" s="5"/>
      <c r="E14" s="5"/>
      <c r="F14" s="5"/>
    </row>
    <row r="17" spans="2:6" ht="18.75" x14ac:dyDescent="0.25">
      <c r="B17" s="70" t="s">
        <v>8</v>
      </c>
      <c r="C17" s="70"/>
      <c r="D17" s="70"/>
      <c r="E17" s="70"/>
      <c r="F17" s="70"/>
    </row>
    <row r="18" spans="2:6" ht="18.75" x14ac:dyDescent="0.25">
      <c r="B18" s="70" t="s">
        <v>9</v>
      </c>
      <c r="C18" s="70"/>
      <c r="D18" s="70"/>
      <c r="E18" s="70"/>
      <c r="F18" s="70"/>
    </row>
    <row r="19" spans="2:6" ht="18.75" x14ac:dyDescent="0.25">
      <c r="B19" s="71" t="s">
        <v>93</v>
      </c>
      <c r="C19" s="71"/>
      <c r="D19" s="71"/>
      <c r="E19" s="71"/>
      <c r="F19" s="71"/>
    </row>
    <row r="20" spans="2:6" ht="15.75" x14ac:dyDescent="0.25">
      <c r="B20" s="4"/>
      <c r="C20" s="3"/>
      <c r="D20" s="3"/>
      <c r="E20" s="3"/>
      <c r="F20" s="3"/>
    </row>
    <row r="21" spans="2:6" ht="15.75" x14ac:dyDescent="0.25">
      <c r="B21" s="7"/>
      <c r="C21" s="3"/>
      <c r="D21" s="3"/>
      <c r="E21" s="3"/>
      <c r="F21" s="3"/>
    </row>
    <row r="22" spans="2:6" ht="63" x14ac:dyDescent="0.25">
      <c r="B22" s="8"/>
      <c r="C22" s="9" t="s">
        <v>80</v>
      </c>
      <c r="D22" s="9" t="s">
        <v>81</v>
      </c>
      <c r="E22" s="9" t="s">
        <v>82</v>
      </c>
      <c r="F22" s="9" t="s">
        <v>83</v>
      </c>
    </row>
    <row r="23" spans="2:6" ht="47.25" x14ac:dyDescent="0.25">
      <c r="B23" s="10" t="s">
        <v>16</v>
      </c>
      <c r="C23" s="38">
        <f>C24+C30</f>
        <v>308957</v>
      </c>
      <c r="D23" s="38">
        <f>D24+D30</f>
        <v>147938.70000000001</v>
      </c>
      <c r="E23" s="39">
        <f>D23/C23</f>
        <v>0.47883265308764655</v>
      </c>
      <c r="F23" s="39">
        <v>1.04</v>
      </c>
    </row>
    <row r="24" spans="2:6" ht="15.75" x14ac:dyDescent="0.25">
      <c r="B24" s="36" t="s">
        <v>10</v>
      </c>
      <c r="C24" s="40">
        <v>296334</v>
      </c>
      <c r="D24" s="40">
        <v>140261.1</v>
      </c>
      <c r="E24" s="41">
        <f>D24/C24</f>
        <v>0.47332098240498899</v>
      </c>
      <c r="F24" s="41">
        <v>1.046</v>
      </c>
    </row>
    <row r="25" spans="2:6" ht="15.75" x14ac:dyDescent="0.25">
      <c r="B25" s="12" t="s">
        <v>11</v>
      </c>
      <c r="C25" s="42"/>
      <c r="D25" s="42"/>
      <c r="E25" s="43"/>
      <c r="F25" s="44"/>
    </row>
    <row r="26" spans="2:6" ht="31.5" x14ac:dyDescent="0.25">
      <c r="B26" s="13" t="s">
        <v>12</v>
      </c>
      <c r="C26" s="45">
        <v>213609</v>
      </c>
      <c r="D26" s="45">
        <v>90267.6</v>
      </c>
      <c r="E26" s="46">
        <f>D26/C26</f>
        <v>0.4225833181186186</v>
      </c>
      <c r="F26" s="47">
        <v>1.036</v>
      </c>
    </row>
    <row r="27" spans="2:6" ht="31.5" x14ac:dyDescent="0.25">
      <c r="B27" s="13" t="s">
        <v>13</v>
      </c>
      <c r="C27" s="45">
        <v>20329</v>
      </c>
      <c r="D27" s="45">
        <v>11637</v>
      </c>
      <c r="E27" s="46">
        <f t="shared" ref="E27:E30" si="1">D27/C27</f>
        <v>0.57243346942791085</v>
      </c>
      <c r="F27" s="47">
        <v>1.214</v>
      </c>
    </row>
    <row r="28" spans="2:6" ht="63" x14ac:dyDescent="0.25">
      <c r="B28" s="13" t="s">
        <v>14</v>
      </c>
      <c r="C28" s="45">
        <v>55709</v>
      </c>
      <c r="D28" s="45">
        <v>34099.4</v>
      </c>
      <c r="E28" s="46">
        <f t="shared" si="1"/>
        <v>0.61209858371178805</v>
      </c>
      <c r="F28" s="47">
        <v>1.133</v>
      </c>
    </row>
    <row r="29" spans="2:6" ht="31.5" x14ac:dyDescent="0.25">
      <c r="B29" s="13" t="s">
        <v>90</v>
      </c>
      <c r="C29" s="45">
        <f>C24-C26-C27-C28</f>
        <v>6687</v>
      </c>
      <c r="D29" s="45">
        <f>D24-D26-D27-D28</f>
        <v>4257.0999999999985</v>
      </c>
      <c r="E29" s="46">
        <f t="shared" si="1"/>
        <v>0.6366232989382381</v>
      </c>
      <c r="F29" s="47">
        <v>0.57999999999999996</v>
      </c>
    </row>
    <row r="30" spans="2:6" ht="15.75" x14ac:dyDescent="0.25">
      <c r="B30" s="36" t="s">
        <v>15</v>
      </c>
      <c r="C30" s="40">
        <v>12623</v>
      </c>
      <c r="D30" s="40">
        <v>7677.6</v>
      </c>
      <c r="E30" s="41">
        <f t="shared" si="1"/>
        <v>0.608223084845124</v>
      </c>
      <c r="F30" s="41">
        <v>0.95199999999999996</v>
      </c>
    </row>
    <row r="34" spans="2:9" ht="18.75" x14ac:dyDescent="0.25">
      <c r="B34" s="70" t="s">
        <v>17</v>
      </c>
      <c r="C34" s="70"/>
      <c r="D34" s="70"/>
      <c r="E34" s="70"/>
      <c r="F34" s="70"/>
      <c r="G34" s="70"/>
      <c r="H34" s="70"/>
      <c r="I34" s="70"/>
    </row>
    <row r="35" spans="2:9" ht="18.75" x14ac:dyDescent="0.25">
      <c r="B35" s="71" t="s">
        <v>94</v>
      </c>
      <c r="C35" s="71"/>
      <c r="D35" s="71"/>
      <c r="E35" s="71"/>
      <c r="F35" s="71"/>
      <c r="G35" s="71"/>
      <c r="H35" s="71"/>
      <c r="I35" s="71"/>
    </row>
    <row r="36" spans="2:9" ht="15.75" x14ac:dyDescent="0.25">
      <c r="B36" s="2"/>
      <c r="C36" s="3"/>
      <c r="D36" s="3"/>
      <c r="E36" s="3"/>
      <c r="F36" s="3"/>
      <c r="G36" s="3"/>
      <c r="H36" s="3"/>
      <c r="I36" s="3"/>
    </row>
    <row r="37" spans="2:9" ht="48" thickBot="1" x14ac:dyDescent="0.3">
      <c r="B37" s="14"/>
      <c r="C37" s="8" t="s">
        <v>18</v>
      </c>
      <c r="D37" s="8" t="s">
        <v>19</v>
      </c>
      <c r="E37" s="8" t="s">
        <v>84</v>
      </c>
      <c r="F37" s="8" t="s">
        <v>85</v>
      </c>
      <c r="G37" s="8" t="s">
        <v>86</v>
      </c>
      <c r="H37" s="8"/>
      <c r="I37" s="8" t="s">
        <v>87</v>
      </c>
    </row>
    <row r="38" spans="2:9" ht="26.25" thickBot="1" x14ac:dyDescent="0.35">
      <c r="B38" s="15" t="s">
        <v>20</v>
      </c>
      <c r="C38" s="16" t="s">
        <v>69</v>
      </c>
      <c r="D38" s="16" t="s">
        <v>71</v>
      </c>
      <c r="E38" s="52">
        <v>103967.9</v>
      </c>
      <c r="F38" s="48">
        <v>49121</v>
      </c>
      <c r="G38" s="18">
        <f>F38/E38*100</f>
        <v>47.246313525617047</v>
      </c>
      <c r="H38" s="69">
        <v>39607.1</v>
      </c>
      <c r="I38" s="18">
        <f>F38/H38*100</f>
        <v>124.02069325954186</v>
      </c>
    </row>
    <row r="39" spans="2:9" ht="77.25" thickBot="1" x14ac:dyDescent="0.3">
      <c r="B39" s="19" t="s">
        <v>21</v>
      </c>
      <c r="C39" s="20" t="s">
        <v>69</v>
      </c>
      <c r="D39" s="20" t="s">
        <v>72</v>
      </c>
      <c r="E39" s="53">
        <v>3439.3</v>
      </c>
      <c r="F39" s="54">
        <v>1914.4</v>
      </c>
      <c r="G39" s="23">
        <f>F39/E39*100</f>
        <v>55.662489460064549</v>
      </c>
      <c r="H39" s="62">
        <v>1518.5</v>
      </c>
      <c r="I39" s="68">
        <f t="shared" ref="I39:I86" si="2">F39/H39*100</f>
        <v>126.07178136318736</v>
      </c>
    </row>
    <row r="40" spans="2:9" ht="102.75" thickBot="1" x14ac:dyDescent="0.3">
      <c r="B40" s="19" t="s">
        <v>22</v>
      </c>
      <c r="C40" s="20" t="s">
        <v>69</v>
      </c>
      <c r="D40" s="20" t="s">
        <v>70</v>
      </c>
      <c r="E40" s="53">
        <v>1499.5</v>
      </c>
      <c r="F40" s="54">
        <v>775.4</v>
      </c>
      <c r="G40" s="23">
        <f t="shared" ref="G40:G77" si="3">F40/E40*100</f>
        <v>51.710570190063351</v>
      </c>
      <c r="H40" s="28">
        <v>614.70000000000005</v>
      </c>
      <c r="I40" s="68">
        <f t="shared" si="2"/>
        <v>126.14283390271677</v>
      </c>
    </row>
    <row r="41" spans="2:9" ht="102.75" thickBot="1" x14ac:dyDescent="0.3">
      <c r="B41" s="19" t="s">
        <v>23</v>
      </c>
      <c r="C41" s="20" t="s">
        <v>69</v>
      </c>
      <c r="D41" s="20" t="s">
        <v>73</v>
      </c>
      <c r="E41" s="53">
        <v>39997.4</v>
      </c>
      <c r="F41" s="54">
        <v>19472.3</v>
      </c>
      <c r="G41" s="23">
        <f t="shared" si="3"/>
        <v>48.683914454439538</v>
      </c>
      <c r="H41" s="28">
        <v>16572.7</v>
      </c>
      <c r="I41" s="68">
        <f t="shared" si="2"/>
        <v>117.49624382267221</v>
      </c>
    </row>
    <row r="42" spans="2:9" ht="19.5" thickBot="1" x14ac:dyDescent="0.3">
      <c r="B42" s="19" t="s">
        <v>24</v>
      </c>
      <c r="C42" s="20" t="s">
        <v>69</v>
      </c>
      <c r="D42" s="20" t="s">
        <v>74</v>
      </c>
      <c r="E42" s="53">
        <v>19.3</v>
      </c>
      <c r="F42" s="54">
        <v>0</v>
      </c>
      <c r="G42" s="23">
        <f t="shared" si="3"/>
        <v>0</v>
      </c>
      <c r="H42" s="28">
        <v>0.03</v>
      </c>
      <c r="I42" s="68">
        <f t="shared" si="2"/>
        <v>0</v>
      </c>
    </row>
    <row r="43" spans="2:9" ht="90" thickBot="1" x14ac:dyDescent="0.3">
      <c r="B43" s="19" t="s">
        <v>25</v>
      </c>
      <c r="C43" s="20" t="s">
        <v>69</v>
      </c>
      <c r="D43" s="20" t="s">
        <v>75</v>
      </c>
      <c r="E43" s="53">
        <v>7713.1</v>
      </c>
      <c r="F43" s="54">
        <v>3531.4</v>
      </c>
      <c r="G43" s="23">
        <f t="shared" si="3"/>
        <v>45.784444646121528</v>
      </c>
      <c r="H43" s="29">
        <v>3400.3</v>
      </c>
      <c r="I43" s="68">
        <f t="shared" si="2"/>
        <v>103.85554215804487</v>
      </c>
    </row>
    <row r="44" spans="2:9" ht="26.25" thickBot="1" x14ac:dyDescent="0.3">
      <c r="B44" s="19" t="s">
        <v>95</v>
      </c>
      <c r="C44" s="20" t="s">
        <v>69</v>
      </c>
      <c r="D44" s="20" t="s">
        <v>78</v>
      </c>
      <c r="E44" s="53">
        <v>3404.7</v>
      </c>
      <c r="F44" s="54">
        <v>3404.7</v>
      </c>
      <c r="G44" s="23"/>
      <c r="H44" s="28"/>
      <c r="I44" s="68">
        <v>0</v>
      </c>
    </row>
    <row r="45" spans="2:9" ht="19.5" thickBot="1" x14ac:dyDescent="0.3">
      <c r="B45" s="19" t="s">
        <v>26</v>
      </c>
      <c r="C45" s="20" t="s">
        <v>69</v>
      </c>
      <c r="D45" s="20">
        <v>11</v>
      </c>
      <c r="E45" s="53">
        <v>960</v>
      </c>
      <c r="F45" s="54">
        <v>0</v>
      </c>
      <c r="G45" s="23">
        <f t="shared" si="3"/>
        <v>0</v>
      </c>
      <c r="H45" s="28">
        <v>0</v>
      </c>
      <c r="I45" s="68">
        <v>0</v>
      </c>
    </row>
    <row r="46" spans="2:9" ht="39" thickBot="1" x14ac:dyDescent="0.3">
      <c r="B46" s="19" t="s">
        <v>27</v>
      </c>
      <c r="C46" s="20" t="s">
        <v>69</v>
      </c>
      <c r="D46" s="20">
        <v>13</v>
      </c>
      <c r="E46" s="53">
        <v>46934.6</v>
      </c>
      <c r="F46" s="54">
        <v>20022.7</v>
      </c>
      <c r="G46" s="23">
        <f t="shared" si="3"/>
        <v>42.66085148270146</v>
      </c>
      <c r="H46" s="62">
        <v>17501</v>
      </c>
      <c r="I46" s="68">
        <f t="shared" si="2"/>
        <v>114.40889092051883</v>
      </c>
    </row>
    <row r="47" spans="2:9" ht="51.75" thickBot="1" x14ac:dyDescent="0.3">
      <c r="B47" s="15" t="s">
        <v>28</v>
      </c>
      <c r="C47" s="16" t="s">
        <v>70</v>
      </c>
      <c r="D47" s="16" t="s">
        <v>71</v>
      </c>
      <c r="E47" s="55">
        <v>1167</v>
      </c>
      <c r="F47" s="48">
        <v>312.10000000000002</v>
      </c>
      <c r="G47" s="18">
        <f>F47/E47*100</f>
        <v>26.743787489288778</v>
      </c>
      <c r="H47" s="63">
        <v>92.3</v>
      </c>
      <c r="I47" s="18">
        <f t="shared" si="2"/>
        <v>338.13651137594803</v>
      </c>
    </row>
    <row r="48" spans="2:9" ht="77.25" thickBot="1" x14ac:dyDescent="0.3">
      <c r="B48" s="19" t="s">
        <v>29</v>
      </c>
      <c r="C48" s="20" t="s">
        <v>70</v>
      </c>
      <c r="D48" s="20" t="s">
        <v>88</v>
      </c>
      <c r="E48" s="53">
        <v>837</v>
      </c>
      <c r="F48" s="54">
        <v>204.6</v>
      </c>
      <c r="G48" s="23">
        <f t="shared" si="3"/>
        <v>24.444444444444443</v>
      </c>
      <c r="H48" s="28">
        <v>42.1</v>
      </c>
      <c r="I48" s="68">
        <f t="shared" si="2"/>
        <v>485.98574821852731</v>
      </c>
    </row>
    <row r="49" spans="2:9" ht="64.5" thickBot="1" x14ac:dyDescent="0.3">
      <c r="B49" s="19" t="s">
        <v>30</v>
      </c>
      <c r="C49" s="20" t="s">
        <v>70</v>
      </c>
      <c r="D49" s="20">
        <v>14</v>
      </c>
      <c r="E49" s="53">
        <v>330</v>
      </c>
      <c r="F49" s="54">
        <v>107.4</v>
      </c>
      <c r="G49" s="23">
        <f t="shared" si="3"/>
        <v>32.545454545454547</v>
      </c>
      <c r="H49" s="28">
        <v>50.2</v>
      </c>
      <c r="I49" s="68">
        <f t="shared" si="2"/>
        <v>213.94422310756971</v>
      </c>
    </row>
    <row r="50" spans="2:9" ht="19.5" thickBot="1" x14ac:dyDescent="0.3">
      <c r="B50" s="15" t="s">
        <v>31</v>
      </c>
      <c r="C50" s="16" t="s">
        <v>73</v>
      </c>
      <c r="D50" s="16" t="s">
        <v>71</v>
      </c>
      <c r="E50" s="55">
        <v>185464.4</v>
      </c>
      <c r="F50" s="48">
        <v>77976.899999999994</v>
      </c>
      <c r="G50" s="18">
        <f>F50/E50*100</f>
        <v>42.044133537217917</v>
      </c>
      <c r="H50" s="65">
        <v>14080</v>
      </c>
      <c r="I50" s="18">
        <f t="shared" si="2"/>
        <v>553.81321022727275</v>
      </c>
    </row>
    <row r="51" spans="2:9" ht="26.25" thickBot="1" x14ac:dyDescent="0.3">
      <c r="B51" s="19" t="s">
        <v>32</v>
      </c>
      <c r="C51" s="20" t="s">
        <v>73</v>
      </c>
      <c r="D51" s="20" t="s">
        <v>69</v>
      </c>
      <c r="E51" s="53">
        <v>602</v>
      </c>
      <c r="F51" s="54">
        <v>348.7</v>
      </c>
      <c r="G51" s="23">
        <f t="shared" si="3"/>
        <v>57.923588039867113</v>
      </c>
      <c r="H51" s="28">
        <v>313.2</v>
      </c>
      <c r="I51" s="68">
        <f t="shared" si="2"/>
        <v>111.33461047254151</v>
      </c>
    </row>
    <row r="52" spans="2:9" ht="26.25" thickBot="1" x14ac:dyDescent="0.3">
      <c r="B52" s="19" t="s">
        <v>33</v>
      </c>
      <c r="C52" s="20" t="s">
        <v>73</v>
      </c>
      <c r="D52" s="20" t="s">
        <v>74</v>
      </c>
      <c r="E52" s="53">
        <v>900</v>
      </c>
      <c r="F52" s="54">
        <v>590.4</v>
      </c>
      <c r="G52" s="23">
        <f t="shared" si="3"/>
        <v>65.600000000000009</v>
      </c>
      <c r="H52" s="28">
        <v>720.9</v>
      </c>
      <c r="I52" s="68">
        <f t="shared" si="2"/>
        <v>81.897627965043696</v>
      </c>
    </row>
    <row r="53" spans="2:9" ht="19.5" thickBot="1" x14ac:dyDescent="0.3">
      <c r="B53" s="19" t="s">
        <v>34</v>
      </c>
      <c r="C53" s="20" t="s">
        <v>73</v>
      </c>
      <c r="D53" s="20" t="s">
        <v>76</v>
      </c>
      <c r="E53" s="53">
        <v>2229.6999999999998</v>
      </c>
      <c r="F53" s="54">
        <v>724</v>
      </c>
      <c r="G53" s="23">
        <f t="shared" si="3"/>
        <v>32.470735973449344</v>
      </c>
      <c r="H53" s="28">
        <v>926.2</v>
      </c>
      <c r="I53" s="68">
        <f t="shared" si="2"/>
        <v>78.168862016843008</v>
      </c>
    </row>
    <row r="54" spans="2:9" ht="26.25" thickBot="1" x14ac:dyDescent="0.3">
      <c r="B54" s="19" t="s">
        <v>35</v>
      </c>
      <c r="C54" s="20" t="s">
        <v>73</v>
      </c>
      <c r="D54" s="20" t="s">
        <v>77</v>
      </c>
      <c r="E54" s="53">
        <v>178595.20000000001</v>
      </c>
      <c r="F54" s="54">
        <v>76313.8</v>
      </c>
      <c r="G54" s="23">
        <f t="shared" si="3"/>
        <v>42.730039777104871</v>
      </c>
      <c r="H54" s="28">
        <v>12119.8</v>
      </c>
      <c r="I54" s="68">
        <f t="shared" si="2"/>
        <v>629.66220564695789</v>
      </c>
    </row>
    <row r="55" spans="2:9" ht="26.25" thickBot="1" x14ac:dyDescent="0.3">
      <c r="B55" s="19" t="s">
        <v>36</v>
      </c>
      <c r="C55" s="20" t="s">
        <v>73</v>
      </c>
      <c r="D55" s="20">
        <v>12</v>
      </c>
      <c r="E55" s="53">
        <v>3137.5</v>
      </c>
      <c r="F55" s="54">
        <v>0</v>
      </c>
      <c r="G55" s="23">
        <f t="shared" si="3"/>
        <v>0</v>
      </c>
      <c r="H55" s="28">
        <v>0</v>
      </c>
      <c r="I55" s="68">
        <v>0</v>
      </c>
    </row>
    <row r="56" spans="2:9" ht="26.25" thickBot="1" x14ac:dyDescent="0.3">
      <c r="B56" s="15" t="s">
        <v>37</v>
      </c>
      <c r="C56" s="16" t="s">
        <v>74</v>
      </c>
      <c r="D56" s="16" t="s">
        <v>71</v>
      </c>
      <c r="E56" s="55">
        <v>59259.9</v>
      </c>
      <c r="F56" s="48">
        <v>5609.1</v>
      </c>
      <c r="G56" s="18">
        <f>F56/E56*100</f>
        <v>9.4652539069421309</v>
      </c>
      <c r="H56" s="65">
        <v>16845.8</v>
      </c>
      <c r="I56" s="18">
        <f t="shared" si="2"/>
        <v>33.296726780562516</v>
      </c>
    </row>
    <row r="57" spans="2:9" ht="19.5" thickBot="1" x14ac:dyDescent="0.3">
      <c r="B57" s="19" t="s">
        <v>38</v>
      </c>
      <c r="C57" s="20" t="s">
        <v>74</v>
      </c>
      <c r="D57" s="20" t="s">
        <v>69</v>
      </c>
      <c r="E57" s="53">
        <v>13498.8</v>
      </c>
      <c r="F57" s="54">
        <v>206.7</v>
      </c>
      <c r="G57" s="23">
        <f t="shared" si="3"/>
        <v>1.5312472219752868</v>
      </c>
      <c r="H57" s="28">
        <v>11808.3</v>
      </c>
      <c r="I57" s="68">
        <f t="shared" si="2"/>
        <v>1.7504636569192857</v>
      </c>
    </row>
    <row r="58" spans="2:9" ht="19.5" thickBot="1" x14ac:dyDescent="0.3">
      <c r="B58" s="19" t="s">
        <v>39</v>
      </c>
      <c r="C58" s="20" t="s">
        <v>74</v>
      </c>
      <c r="D58" s="20" t="s">
        <v>72</v>
      </c>
      <c r="E58" s="53">
        <v>37186.1</v>
      </c>
      <c r="F58" s="54">
        <v>5195.6000000000004</v>
      </c>
      <c r="G58" s="23">
        <f t="shared" si="3"/>
        <v>13.971887345002571</v>
      </c>
      <c r="H58" s="28">
        <v>5037.3999999999996</v>
      </c>
      <c r="I58" s="68">
        <f t="shared" si="2"/>
        <v>103.14050899273437</v>
      </c>
    </row>
    <row r="59" spans="2:9" ht="19.5" thickBot="1" x14ac:dyDescent="0.3">
      <c r="B59" s="19" t="s">
        <v>40</v>
      </c>
      <c r="C59" s="20" t="s">
        <v>74</v>
      </c>
      <c r="D59" s="20" t="s">
        <v>70</v>
      </c>
      <c r="E59" s="53">
        <v>8575</v>
      </c>
      <c r="F59" s="54">
        <v>206.9</v>
      </c>
      <c r="G59" s="23">
        <f t="shared" si="3"/>
        <v>2.4128279883381927</v>
      </c>
      <c r="H59" s="29">
        <v>0</v>
      </c>
      <c r="I59" s="68">
        <v>0</v>
      </c>
    </row>
    <row r="60" spans="2:9" ht="26.25" thickBot="1" x14ac:dyDescent="0.3">
      <c r="B60" s="15" t="s">
        <v>41</v>
      </c>
      <c r="C60" s="16" t="s">
        <v>75</v>
      </c>
      <c r="D60" s="16" t="s">
        <v>71</v>
      </c>
      <c r="E60" s="55">
        <v>215.8</v>
      </c>
      <c r="F60" s="48">
        <v>78.599999999999994</v>
      </c>
      <c r="G60" s="18">
        <f>F60/E60*100</f>
        <v>36.422613531047261</v>
      </c>
      <c r="H60" s="65">
        <v>129.30000000000001</v>
      </c>
      <c r="I60" s="18">
        <f t="shared" si="2"/>
        <v>60.788863109048719</v>
      </c>
    </row>
    <row r="61" spans="2:9" ht="51.75" thickBot="1" x14ac:dyDescent="0.3">
      <c r="B61" s="19" t="s">
        <v>42</v>
      </c>
      <c r="C61" s="20" t="s">
        <v>75</v>
      </c>
      <c r="D61" s="20" t="s">
        <v>70</v>
      </c>
      <c r="E61" s="53">
        <v>215.8</v>
      </c>
      <c r="F61" s="54">
        <v>78.599999999999994</v>
      </c>
      <c r="G61" s="23">
        <f t="shared" si="3"/>
        <v>36.422613531047261</v>
      </c>
      <c r="H61" s="29">
        <v>129.30000000000001</v>
      </c>
      <c r="I61" s="68">
        <f t="shared" si="2"/>
        <v>60.788863109048719</v>
      </c>
    </row>
    <row r="62" spans="2:9" ht="19.5" thickBot="1" x14ac:dyDescent="0.3">
      <c r="B62" s="15" t="s">
        <v>43</v>
      </c>
      <c r="C62" s="16" t="s">
        <v>78</v>
      </c>
      <c r="D62" s="16" t="s">
        <v>71</v>
      </c>
      <c r="E62" s="55">
        <v>535337.9</v>
      </c>
      <c r="F62" s="48">
        <v>288404.2</v>
      </c>
      <c r="G62" s="18">
        <f>F62/E62*100</f>
        <v>53.873301329870351</v>
      </c>
      <c r="H62" s="64">
        <v>258390</v>
      </c>
      <c r="I62" s="18">
        <f t="shared" si="2"/>
        <v>111.6158520066566</v>
      </c>
    </row>
    <row r="63" spans="2:9" ht="19.5" thickBot="1" x14ac:dyDescent="0.3">
      <c r="B63" s="19" t="s">
        <v>44</v>
      </c>
      <c r="C63" s="22" t="s">
        <v>78</v>
      </c>
      <c r="D63" s="20" t="s">
        <v>69</v>
      </c>
      <c r="E63" s="53">
        <v>170045.1</v>
      </c>
      <c r="F63" s="54">
        <v>89175.9</v>
      </c>
      <c r="G63" s="23">
        <f t="shared" si="3"/>
        <v>52.442499078185719</v>
      </c>
      <c r="H63" s="28">
        <v>88768.9</v>
      </c>
      <c r="I63" s="68">
        <f t="shared" si="2"/>
        <v>100.45849390946604</v>
      </c>
    </row>
    <row r="64" spans="2:9" ht="19.5" thickBot="1" x14ac:dyDescent="0.3">
      <c r="B64" s="19" t="s">
        <v>45</v>
      </c>
      <c r="C64" s="22" t="s">
        <v>78</v>
      </c>
      <c r="D64" s="20" t="s">
        <v>72</v>
      </c>
      <c r="E64" s="53">
        <v>292943.59999999998</v>
      </c>
      <c r="F64" s="54">
        <v>169988</v>
      </c>
      <c r="G64" s="23">
        <f t="shared" si="3"/>
        <v>58.027552061215879</v>
      </c>
      <c r="H64" s="28">
        <v>147795.1</v>
      </c>
      <c r="I64" s="68">
        <f t="shared" si="2"/>
        <v>115.01599173450271</v>
      </c>
    </row>
    <row r="65" spans="2:9" ht="26.25" thickBot="1" x14ac:dyDescent="0.3">
      <c r="B65" s="19" t="s">
        <v>46</v>
      </c>
      <c r="C65" s="22" t="s">
        <v>78</v>
      </c>
      <c r="D65" s="20" t="s">
        <v>70</v>
      </c>
      <c r="E65" s="53">
        <v>38087.199999999997</v>
      </c>
      <c r="F65" s="54">
        <v>18606.900000000001</v>
      </c>
      <c r="G65" s="23">
        <f t="shared" si="3"/>
        <v>48.853420571740649</v>
      </c>
      <c r="H65" s="28">
        <v>16766.7</v>
      </c>
      <c r="I65" s="68">
        <f t="shared" si="2"/>
        <v>110.97532609279108</v>
      </c>
    </row>
    <row r="66" spans="2:9" ht="19.5" thickBot="1" x14ac:dyDescent="0.3">
      <c r="B66" s="19" t="s">
        <v>47</v>
      </c>
      <c r="C66" s="22" t="s">
        <v>78</v>
      </c>
      <c r="D66" s="20" t="s">
        <v>78</v>
      </c>
      <c r="E66" s="53">
        <v>910</v>
      </c>
      <c r="F66" s="54">
        <v>448</v>
      </c>
      <c r="G66" s="23">
        <f t="shared" si="3"/>
        <v>49.230769230769234</v>
      </c>
      <c r="H66" s="28">
        <v>464.3</v>
      </c>
      <c r="I66" s="68">
        <f t="shared" si="2"/>
        <v>96.489338789575712</v>
      </c>
    </row>
    <row r="67" spans="2:9" ht="26.25" thickBot="1" x14ac:dyDescent="0.3">
      <c r="B67" s="19" t="s">
        <v>48</v>
      </c>
      <c r="C67" s="22" t="s">
        <v>78</v>
      </c>
      <c r="D67" s="20" t="s">
        <v>77</v>
      </c>
      <c r="E67" s="53">
        <v>33352</v>
      </c>
      <c r="F67" s="54">
        <v>10185.4</v>
      </c>
      <c r="G67" s="23">
        <f t="shared" si="3"/>
        <v>30.539098105061164</v>
      </c>
      <c r="H67" s="28">
        <v>4594.8999999999996</v>
      </c>
      <c r="I67" s="68">
        <f t="shared" si="2"/>
        <v>221.66750092493851</v>
      </c>
    </row>
    <row r="68" spans="2:9" ht="26.25" thickBot="1" x14ac:dyDescent="0.3">
      <c r="B68" s="15" t="s">
        <v>49</v>
      </c>
      <c r="C68" s="16" t="s">
        <v>76</v>
      </c>
      <c r="D68" s="16" t="s">
        <v>71</v>
      </c>
      <c r="E68" s="55">
        <v>53319.7</v>
      </c>
      <c r="F68" s="48">
        <v>23625.5</v>
      </c>
      <c r="G68" s="18">
        <f>F68/E68*100</f>
        <v>44.309139023662922</v>
      </c>
      <c r="H68" s="65">
        <v>44734.7</v>
      </c>
      <c r="I68" s="18">
        <f t="shared" si="2"/>
        <v>52.812469961796992</v>
      </c>
    </row>
    <row r="69" spans="2:9" ht="19.5" thickBot="1" x14ac:dyDescent="0.3">
      <c r="B69" s="19" t="s">
        <v>50</v>
      </c>
      <c r="C69" s="20" t="s">
        <v>76</v>
      </c>
      <c r="D69" s="20" t="s">
        <v>69</v>
      </c>
      <c r="E69" s="53">
        <v>51601.7</v>
      </c>
      <c r="F69" s="54">
        <v>22601.3</v>
      </c>
      <c r="G69" s="23">
        <f t="shared" si="3"/>
        <v>43.799525984609033</v>
      </c>
      <c r="H69" s="28">
        <v>18449.599999999999</v>
      </c>
      <c r="I69" s="68">
        <f t="shared" si="2"/>
        <v>122.50292689272398</v>
      </c>
    </row>
    <row r="70" spans="2:9" ht="39" thickBot="1" x14ac:dyDescent="0.3">
      <c r="B70" s="19" t="s">
        <v>51</v>
      </c>
      <c r="C70" s="20" t="s">
        <v>76</v>
      </c>
      <c r="D70" s="20" t="s">
        <v>73</v>
      </c>
      <c r="E70" s="53">
        <v>1718</v>
      </c>
      <c r="F70" s="54">
        <v>1024.2</v>
      </c>
      <c r="G70" s="23">
        <f t="shared" si="3"/>
        <v>59.615832363213038</v>
      </c>
      <c r="H70" s="29">
        <v>26285.1</v>
      </c>
      <c r="I70" s="68">
        <f t="shared" si="2"/>
        <v>3.896504103085018</v>
      </c>
    </row>
    <row r="71" spans="2:9" ht="19.5" thickBot="1" x14ac:dyDescent="0.3">
      <c r="B71" s="15" t="s">
        <v>52</v>
      </c>
      <c r="C71" s="16" t="s">
        <v>77</v>
      </c>
      <c r="D71" s="16" t="s">
        <v>71</v>
      </c>
      <c r="E71" s="55">
        <v>330.9</v>
      </c>
      <c r="F71" s="48">
        <v>143.4</v>
      </c>
      <c r="G71" s="18">
        <f>F71/E71*100</f>
        <v>43.33635539437897</v>
      </c>
      <c r="H71" s="66">
        <v>143.4</v>
      </c>
      <c r="I71" s="18">
        <f t="shared" si="2"/>
        <v>100</v>
      </c>
    </row>
    <row r="72" spans="2:9" ht="39" thickBot="1" x14ac:dyDescent="0.3">
      <c r="B72" s="19" t="s">
        <v>53</v>
      </c>
      <c r="C72" s="20" t="s">
        <v>77</v>
      </c>
      <c r="D72" s="20" t="s">
        <v>78</v>
      </c>
      <c r="E72" s="53">
        <v>330.9</v>
      </c>
      <c r="F72" s="54">
        <v>143.4</v>
      </c>
      <c r="G72" s="23">
        <f t="shared" si="3"/>
        <v>43.33635539437897</v>
      </c>
      <c r="H72" s="28">
        <v>143.4</v>
      </c>
      <c r="I72" s="68">
        <f t="shared" si="2"/>
        <v>100</v>
      </c>
    </row>
    <row r="73" spans="2:9" ht="26.25" thickBot="1" x14ac:dyDescent="0.3">
      <c r="B73" s="19" t="s">
        <v>54</v>
      </c>
      <c r="C73" s="20" t="s">
        <v>77</v>
      </c>
      <c r="D73" s="20" t="s">
        <v>77</v>
      </c>
      <c r="E73" s="21">
        <v>0</v>
      </c>
      <c r="F73" s="23">
        <v>0</v>
      </c>
      <c r="G73" s="23">
        <v>0</v>
      </c>
      <c r="H73" s="28">
        <v>0</v>
      </c>
      <c r="I73" s="68">
        <v>0</v>
      </c>
    </row>
    <row r="74" spans="2:9" ht="19.5" thickBot="1" x14ac:dyDescent="0.3">
      <c r="B74" s="15" t="s">
        <v>55</v>
      </c>
      <c r="C74" s="16">
        <v>10</v>
      </c>
      <c r="D74" s="16" t="s">
        <v>71</v>
      </c>
      <c r="E74" s="55">
        <v>15892.5</v>
      </c>
      <c r="F74" s="48">
        <v>7690.2</v>
      </c>
      <c r="G74" s="18">
        <f>F74/E74*100</f>
        <v>48.388862671071259</v>
      </c>
      <c r="H74" s="65">
        <v>15660.5</v>
      </c>
      <c r="I74" s="18">
        <f t="shared" si="2"/>
        <v>49.105711822738733</v>
      </c>
    </row>
    <row r="75" spans="2:9" ht="19.5" thickBot="1" x14ac:dyDescent="0.3">
      <c r="B75" s="19" t="s">
        <v>56</v>
      </c>
      <c r="C75" s="20">
        <v>10</v>
      </c>
      <c r="D75" s="20" t="s">
        <v>69</v>
      </c>
      <c r="E75" s="53">
        <v>5026.8</v>
      </c>
      <c r="F75" s="54">
        <v>2561.1</v>
      </c>
      <c r="G75" s="23">
        <f t="shared" si="3"/>
        <v>50.94891382191453</v>
      </c>
      <c r="H75" s="28">
        <v>2553.1999999999998</v>
      </c>
      <c r="I75" s="68">
        <f t="shared" si="2"/>
        <v>100.30941563528121</v>
      </c>
    </row>
    <row r="76" spans="2:9" ht="26.25" thickBot="1" x14ac:dyDescent="0.3">
      <c r="B76" s="19" t="s">
        <v>57</v>
      </c>
      <c r="C76" s="20">
        <v>10</v>
      </c>
      <c r="D76" s="20" t="s">
        <v>70</v>
      </c>
      <c r="E76" s="53">
        <v>5886.1</v>
      </c>
      <c r="F76" s="54">
        <v>2539.1</v>
      </c>
      <c r="G76" s="23">
        <f t="shared" si="3"/>
        <v>43.137221589847265</v>
      </c>
      <c r="H76" s="28">
        <v>10537.3</v>
      </c>
      <c r="I76" s="68">
        <f t="shared" si="2"/>
        <v>24.096305505205319</v>
      </c>
    </row>
    <row r="77" spans="2:9" ht="19.5" thickBot="1" x14ac:dyDescent="0.3">
      <c r="B77" s="19" t="s">
        <v>58</v>
      </c>
      <c r="C77" s="20">
        <v>10</v>
      </c>
      <c r="D77" s="20" t="s">
        <v>73</v>
      </c>
      <c r="E77" s="56">
        <v>4979.6000000000004</v>
      </c>
      <c r="F77" s="57">
        <v>2590</v>
      </c>
      <c r="G77" s="23">
        <f t="shared" si="3"/>
        <v>52.012209816049484</v>
      </c>
      <c r="H77" s="28">
        <v>2590</v>
      </c>
      <c r="I77" s="68">
        <f t="shared" si="2"/>
        <v>100</v>
      </c>
    </row>
    <row r="78" spans="2:9" ht="26.25" thickBot="1" x14ac:dyDescent="0.3">
      <c r="B78" s="15" t="s">
        <v>59</v>
      </c>
      <c r="C78" s="16">
        <v>11</v>
      </c>
      <c r="D78" s="16" t="s">
        <v>71</v>
      </c>
      <c r="E78" s="58">
        <v>29679.1</v>
      </c>
      <c r="F78" s="49">
        <v>14315.1</v>
      </c>
      <c r="G78" s="18">
        <f>F78/E78*100</f>
        <v>48.232931591591395</v>
      </c>
      <c r="H78" s="65">
        <v>29751.7</v>
      </c>
      <c r="I78" s="18">
        <f t="shared" si="2"/>
        <v>48.115233751348661</v>
      </c>
    </row>
    <row r="79" spans="2:9" ht="19.5" thickBot="1" x14ac:dyDescent="0.3">
      <c r="B79" s="19" t="s">
        <v>60</v>
      </c>
      <c r="C79" s="20">
        <v>11</v>
      </c>
      <c r="D79" s="20" t="s">
        <v>69</v>
      </c>
      <c r="E79" s="59"/>
      <c r="F79" s="59"/>
      <c r="G79" s="23"/>
      <c r="H79" s="28">
        <v>0</v>
      </c>
      <c r="I79" s="68">
        <v>0</v>
      </c>
    </row>
    <row r="80" spans="2:9" ht="19.5" thickBot="1" x14ac:dyDescent="0.3">
      <c r="B80" s="19" t="s">
        <v>61</v>
      </c>
      <c r="C80" s="20">
        <v>11</v>
      </c>
      <c r="D80" s="20" t="s">
        <v>72</v>
      </c>
      <c r="E80" s="60">
        <v>29017.8</v>
      </c>
      <c r="F80" s="61">
        <v>14245.8</v>
      </c>
      <c r="G80" s="23">
        <f>F81/E81*100</f>
        <v>10.479358838651141</v>
      </c>
      <c r="H80" s="29">
        <v>9622.7999999999993</v>
      </c>
      <c r="I80" s="68">
        <f t="shared" si="2"/>
        <v>148.04214989400174</v>
      </c>
    </row>
    <row r="81" spans="2:9" ht="39" thickBot="1" x14ac:dyDescent="0.3">
      <c r="B81" s="19" t="s">
        <v>62</v>
      </c>
      <c r="C81" s="20">
        <v>11</v>
      </c>
      <c r="D81" s="20" t="s">
        <v>74</v>
      </c>
      <c r="E81" s="60">
        <v>661.3</v>
      </c>
      <c r="F81" s="61">
        <v>69.3</v>
      </c>
      <c r="G81" s="23"/>
      <c r="H81" s="28">
        <v>20128.900000000001</v>
      </c>
      <c r="I81" s="68">
        <f t="shared" si="2"/>
        <v>0.34428110825728181</v>
      </c>
    </row>
    <row r="82" spans="2:9" ht="51.75" thickBot="1" x14ac:dyDescent="0.3">
      <c r="B82" s="15" t="s">
        <v>63</v>
      </c>
      <c r="C82" s="16">
        <v>13</v>
      </c>
      <c r="D82" s="16" t="s">
        <v>69</v>
      </c>
      <c r="E82" s="17">
        <f>E83</f>
        <v>0</v>
      </c>
      <c r="F82" s="18">
        <f t="shared" ref="F82" si="4">F83</f>
        <v>0</v>
      </c>
      <c r="G82" s="18">
        <v>0</v>
      </c>
      <c r="H82" s="30">
        <v>0</v>
      </c>
      <c r="I82" s="18">
        <v>0</v>
      </c>
    </row>
    <row r="83" spans="2:9" ht="51.75" thickBot="1" x14ac:dyDescent="0.3">
      <c r="B83" s="19" t="s">
        <v>64</v>
      </c>
      <c r="C83" s="20">
        <v>13</v>
      </c>
      <c r="D83" s="20" t="s">
        <v>69</v>
      </c>
      <c r="E83" s="21">
        <v>0</v>
      </c>
      <c r="F83" s="23">
        <v>0</v>
      </c>
      <c r="G83" s="23">
        <v>0</v>
      </c>
      <c r="H83" s="29">
        <v>0</v>
      </c>
      <c r="I83" s="68">
        <v>0</v>
      </c>
    </row>
    <row r="84" spans="2:9" ht="77.25" thickBot="1" x14ac:dyDescent="0.3">
      <c r="B84" s="15" t="s">
        <v>65</v>
      </c>
      <c r="C84" s="16">
        <v>14</v>
      </c>
      <c r="D84" s="16" t="s">
        <v>71</v>
      </c>
      <c r="E84" s="55">
        <v>51599.9</v>
      </c>
      <c r="F84" s="48">
        <v>24385.7</v>
      </c>
      <c r="G84" s="18">
        <f>F84/E84*100</f>
        <v>47.259200114728905</v>
      </c>
      <c r="H84" s="65">
        <v>22840.5</v>
      </c>
      <c r="I84" s="18">
        <f t="shared" si="2"/>
        <v>106.7651758936976</v>
      </c>
    </row>
    <row r="85" spans="2:9" ht="90" thickBot="1" x14ac:dyDescent="0.3">
      <c r="B85" s="19" t="s">
        <v>66</v>
      </c>
      <c r="C85" s="20">
        <v>14</v>
      </c>
      <c r="D85" s="20" t="s">
        <v>69</v>
      </c>
      <c r="E85" s="56">
        <v>8482.6</v>
      </c>
      <c r="F85" s="57">
        <v>4241.1000000000004</v>
      </c>
      <c r="G85" s="23">
        <f t="shared" ref="G85:G86" si="5">F85/E85*100</f>
        <v>49.997642232334428</v>
      </c>
      <c r="H85" s="28">
        <v>4413.5</v>
      </c>
      <c r="I85" s="68">
        <f t="shared" si="2"/>
        <v>96.093803104112382</v>
      </c>
    </row>
    <row r="86" spans="2:9" ht="19.5" thickBot="1" x14ac:dyDescent="0.3">
      <c r="B86" s="19" t="s">
        <v>67</v>
      </c>
      <c r="C86" s="20">
        <v>14</v>
      </c>
      <c r="D86" s="20" t="s">
        <v>72</v>
      </c>
      <c r="E86" s="60">
        <v>43117.3</v>
      </c>
      <c r="F86" s="61">
        <v>20144.599999999999</v>
      </c>
      <c r="G86" s="23">
        <f t="shared" si="5"/>
        <v>46.720457913644864</v>
      </c>
      <c r="H86" s="28">
        <v>18427</v>
      </c>
      <c r="I86" s="68">
        <f t="shared" si="2"/>
        <v>109.32110490041786</v>
      </c>
    </row>
    <row r="87" spans="2:9" ht="19.5" thickBot="1" x14ac:dyDescent="0.3">
      <c r="B87" s="24" t="s">
        <v>68</v>
      </c>
      <c r="C87" s="25"/>
      <c r="D87" s="25"/>
      <c r="E87" s="50">
        <v>1036235</v>
      </c>
      <c r="F87" s="51">
        <v>491661.7</v>
      </c>
      <c r="G87" s="26">
        <f>F87/E87*100</f>
        <v>47.44693047426501</v>
      </c>
      <c r="H87" s="67">
        <v>442275.3</v>
      </c>
      <c r="I87" s="27">
        <f>F87/H87*100</f>
        <v>111.16643864127163</v>
      </c>
    </row>
    <row r="88" spans="2:9" ht="15.75" x14ac:dyDescent="0.25">
      <c r="B88" s="7"/>
      <c r="C88" s="3"/>
      <c r="D88" s="3"/>
      <c r="E88" s="3"/>
      <c r="F88" s="3"/>
      <c r="G88" s="3"/>
      <c r="H88" s="3"/>
      <c r="I88" s="3"/>
    </row>
  </sheetData>
  <mergeCells count="8">
    <mergeCell ref="B18:F18"/>
    <mergeCell ref="B19:F19"/>
    <mergeCell ref="B34:I34"/>
    <mergeCell ref="B35:I35"/>
    <mergeCell ref="B2:F2"/>
    <mergeCell ref="B3:F3"/>
    <mergeCell ref="B4:F4"/>
    <mergeCell ref="B17:F17"/>
  </mergeCells>
  <pageMargins left="0.70866141732283472" right="0.70866141732283472" top="0.74803149606299213" bottom="0.74803149606299213" header="0.31496062992125984" footer="0.31496062992125984"/>
  <pageSetup paperSize="9" scale="64" fitToHeight="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2022-07-13T11:02:28Z</dcterms:modified>
</cp:coreProperties>
</file>