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G19" i="1" l="1"/>
  <c r="G18" i="1" s="1"/>
  <c r="E69" i="1" l="1"/>
  <c r="D69" i="1"/>
  <c r="E64" i="1"/>
  <c r="D64" i="1"/>
  <c r="E58" i="1"/>
  <c r="D58" i="1"/>
  <c r="E52" i="1"/>
  <c r="D52" i="1"/>
  <c r="E46" i="1"/>
  <c r="D46" i="1"/>
  <c r="G5" i="1" l="1"/>
  <c r="G9" i="1" s="1"/>
  <c r="F34" i="1" l="1"/>
  <c r="F35" i="1"/>
  <c r="E19" i="1" l="1"/>
  <c r="D19" i="1"/>
  <c r="H8" i="1" l="1"/>
  <c r="H7" i="1"/>
  <c r="H6" i="1"/>
  <c r="H55" i="1" l="1"/>
  <c r="H54" i="1" l="1"/>
  <c r="H43" i="1"/>
  <c r="H44" i="1"/>
  <c r="H41" i="1"/>
  <c r="H42" i="1"/>
  <c r="G74" i="1"/>
  <c r="E74" i="1"/>
  <c r="D74" i="1"/>
  <c r="F42" i="1"/>
  <c r="H74" i="1" l="1"/>
  <c r="F41" i="1"/>
  <c r="H27" i="1"/>
  <c r="H25" i="1"/>
  <c r="H24" i="1"/>
  <c r="H23" i="1"/>
  <c r="H22" i="1"/>
  <c r="H21" i="1"/>
  <c r="H19" i="1"/>
  <c r="F24" i="1"/>
  <c r="F25" i="1"/>
  <c r="H26" i="1" l="1"/>
  <c r="D5" i="1"/>
  <c r="D9" i="1" s="1"/>
  <c r="E5" i="1"/>
  <c r="H5" i="1" s="1"/>
  <c r="F6" i="1"/>
  <c r="F7" i="1"/>
  <c r="F8" i="1"/>
  <c r="F5" i="1" l="1"/>
  <c r="E9" i="1"/>
  <c r="F9" i="1" s="1"/>
  <c r="D18" i="1"/>
  <c r="E18" i="1"/>
  <c r="F19" i="1"/>
  <c r="F21" i="1"/>
  <c r="F22" i="1"/>
  <c r="F23" i="1"/>
  <c r="F27" i="1"/>
  <c r="F18" i="1" l="1"/>
  <c r="H18" i="1"/>
  <c r="F26" i="1"/>
  <c r="H73" i="1" l="1"/>
  <c r="H71" i="1"/>
  <c r="H70" i="1"/>
  <c r="H66" i="1"/>
  <c r="H65" i="1"/>
  <c r="H63" i="1"/>
  <c r="H62" i="1"/>
  <c r="H61" i="1"/>
  <c r="H60" i="1"/>
  <c r="H59" i="1"/>
  <c r="H53" i="1"/>
  <c r="H50" i="1"/>
  <c r="H47" i="1"/>
  <c r="H45" i="1"/>
  <c r="H36" i="1"/>
  <c r="H38" i="1"/>
  <c r="H40" i="1"/>
  <c r="H35" i="1"/>
  <c r="F73" i="1" l="1"/>
  <c r="F71" i="1"/>
  <c r="F70" i="1"/>
  <c r="F68" i="1"/>
  <c r="F66" i="1"/>
  <c r="F65" i="1"/>
  <c r="F63" i="1"/>
  <c r="F62" i="1"/>
  <c r="F61" i="1"/>
  <c r="F60" i="1"/>
  <c r="F59" i="1"/>
  <c r="F57" i="1"/>
  <c r="F55" i="1"/>
  <c r="F54" i="1"/>
  <c r="F53" i="1"/>
  <c r="F51" i="1"/>
  <c r="F50" i="1"/>
  <c r="F49" i="1"/>
  <c r="F48" i="1"/>
  <c r="F47" i="1"/>
  <c r="F45" i="1"/>
  <c r="F44" i="1"/>
  <c r="F36" i="1"/>
  <c r="F37" i="1"/>
  <c r="F38" i="1"/>
  <c r="F39" i="1"/>
  <c r="F40" i="1"/>
  <c r="H72" i="1" l="1"/>
  <c r="F72" i="1"/>
  <c r="H69" i="1"/>
  <c r="F69" i="1"/>
  <c r="F67" i="1"/>
  <c r="H64" i="1"/>
  <c r="F64" i="1"/>
  <c r="H58" i="1"/>
  <c r="F58" i="1"/>
  <c r="F56" i="1"/>
  <c r="H52" i="1"/>
  <c r="F52" i="1"/>
  <c r="H46" i="1"/>
  <c r="F46" i="1"/>
  <c r="F43" i="1"/>
  <c r="H34" i="1"/>
  <c r="F74" i="1" l="1"/>
</calcChain>
</file>

<file path=xl/sharedStrings.xml><?xml version="1.0" encoding="utf-8"?>
<sst xmlns="http://schemas.openxmlformats.org/spreadsheetml/2006/main" count="162" uniqueCount="84">
  <si>
    <t>ВСЕГО ДОХОДОВ</t>
  </si>
  <si>
    <t>Налоговые и неналоговые доходы</t>
  </si>
  <si>
    <t>Безвозмездные поступления</t>
  </si>
  <si>
    <t>ВСЕГО РАСХОДОВ</t>
  </si>
  <si>
    <t>-</t>
  </si>
  <si>
    <t>Объем муниципального долга на конец периода</t>
  </si>
  <si>
    <t>В % от утвержденного объема налоговых и неналоговых доходов</t>
  </si>
  <si>
    <t>Налоговые доходы</t>
  </si>
  <si>
    <t>в том числе: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</si>
  <si>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</si>
  <si>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</si>
  <si>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системой налогообложения</t>
  </si>
  <si>
    <t>Неналоговые доходы</t>
  </si>
  <si>
    <r>
      <t xml:space="preserve">Налоговые и неналоговые доходы, </t>
    </r>
    <r>
      <rPr>
        <b/>
        <i/>
        <sz val="12"/>
        <color theme="1"/>
        <rFont val="Times New Roman"/>
        <family val="1"/>
        <charset val="204"/>
      </rPr>
      <t>в том числе:</t>
    </r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</si>
  <si>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</si>
  <si>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</si>
  <si>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</si>
  <si>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</si>
  <si>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</si>
  <si>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</si>
  <si>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</si>
  <si>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</si>
  <si>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</si>
  <si>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</si>
  <si>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</si>
  <si>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</si>
  <si>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</si>
  <si>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</si>
  <si>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</si>
  <si>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</si>
  <si>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</si>
  <si>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</si>
  <si>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</si>
  <si>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</si>
  <si>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</si>
  <si>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</si>
  <si>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</si>
  <si>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</si>
  <si>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</si>
  <si>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</si>
  <si>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</si>
  <si>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</si>
  <si>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</si>
  <si>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</si>
  <si>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</si>
  <si>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</si>
  <si>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</si>
  <si>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</si>
  <si>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</si>
  <si>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</si>
  <si>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</si>
  <si>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</si>
  <si>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</si>
  <si>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Всего расходы</t>
  </si>
  <si>
    <t>01</t>
  </si>
  <si>
    <t>03</t>
  </si>
  <si>
    <t>00</t>
  </si>
  <si>
    <t>02</t>
  </si>
  <si>
    <t>04</t>
  </si>
  <si>
    <t>05</t>
  </si>
  <si>
    <t>06</t>
  </si>
  <si>
    <t>08</t>
  </si>
  <si>
    <t>09</t>
  </si>
  <si>
    <t>07</t>
  </si>
  <si>
    <t>10</t>
  </si>
  <si>
    <t>Дефицит (-) Профицит (+)</t>
  </si>
  <si>
    <t>Прочие налоговые доходы</t>
  </si>
  <si>
    <t>Налог на имущество физических лиц</t>
  </si>
  <si>
    <t>Земельный налог</t>
  </si>
  <si>
    <t>Информация по расходам бюджета  Бабаевского муниципального округа</t>
  </si>
  <si>
    <t>Основные показатели бюджета Бабаевского муниципального округа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</si>
  <si>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</si>
  <si>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</si>
  <si>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 безопасность</t>
  </si>
  <si>
    <t xml:space="preserve">Поступление налоговых и неналоговых доходов в бюджет Бабаевского муниципального округа </t>
  </si>
  <si>
    <t>Факт на 01.04.2024 года</t>
  </si>
  <si>
    <t>по состоянию на 01.04.2025 (тыс.руб.)</t>
  </si>
  <si>
    <t>План на 2025 год</t>
  </si>
  <si>
    <t>Факт на 01.04.2025 года</t>
  </si>
  <si>
    <t>В % от плана на 2025 год</t>
  </si>
  <si>
    <t>В % к аналогичному периоду 2024 года</t>
  </si>
  <si>
    <t>на 1 апреля 2025 года (тыс.руб.)</t>
  </si>
  <si>
    <t>В % от плана на 2025 года</t>
  </si>
  <si>
    <t>по состоянию на 1 апреля 2025 года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</si>
</sst>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horizontal="right" vertical="center" wrapText="1"/>
    </xf>
    <xf numFmtId="49" fontId="5" fillId="6" borderId="1" xfId="0" applyNumberFormat="1" applyFont="1" applyFill="1" applyBorder="1" applyAlignment="1">
      <alignment horizontal="right" vertical="center" wrapText="1"/>
    </xf>
    <xf numFmtId="164" fontId="11" fillId="6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 applyProtection="1">
      <alignment horizontal="right" vertical="center"/>
      <protection hidden="1"/>
    </xf>
    <xf numFmtId="0" fontId="14" fillId="3" borderId="2" xfId="0" applyFont="1" applyFill="1" applyBorder="1" applyAlignment="1">
      <alignment horizontal="right" vertical="center"/>
    </xf>
    <xf numFmtId="0" fontId="14" fillId="6" borderId="3" xfId="0" applyFont="1" applyFill="1" applyBorder="1" applyAlignment="1">
      <alignment horizontal="right" vertical="center"/>
    </xf>
    <xf numFmtId="0" fontId="14" fillId="6" borderId="4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center" wrapText="1"/>
    </xf>
    <xf numFmtId="166" fontId="13" fillId="6" borderId="1" xfId="0" applyNumberFormat="1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166" fontId="17" fillId="6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49" fontId="10" fillId="3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9" xfId="0" applyBorder="1" applyAlignment="1"/>
    <xf numFmtId="0" fontId="1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6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CC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topLeftCell="A10" zoomScale="110" zoomScaleNormal="100" zoomScaleSheetLayoutView="110" workbookViewId="0">
      <selection activeCell="M18" sqref="M18"/>
    </sheetView>
  </sheetViews>
  <sheetFormatPr defaultRowHeight="14.4" x14ac:dyDescent="0.3"/>
  <cols>
    <col min="1" max="1" width="23.6640625" customWidth="1"/>
    <col min="2" max="2" width="14.6640625" customWidth="1"/>
    <col min="3" max="3" width="13.88671875" customWidth="1"/>
    <col min="4" max="5" width="19.88671875" customWidth="1"/>
    <col min="6" max="6" width="17" customWidth="1"/>
    <col min="7" max="7" width="11.33203125" hidden="1" customWidth="1"/>
    <col min="8" max="8" width="19.5546875" customWidth="1"/>
  </cols>
  <sheetData>
    <row r="1" spans="1:8" ht="17.399999999999999" x14ac:dyDescent="0.3">
      <c r="A1" s="48" t="s">
        <v>70</v>
      </c>
      <c r="B1" s="48"/>
      <c r="C1" s="48"/>
      <c r="D1" s="48"/>
      <c r="E1" s="48"/>
      <c r="F1" s="49"/>
      <c r="G1" s="49"/>
      <c r="H1" s="49"/>
    </row>
    <row r="2" spans="1:8" ht="17.399999999999999" x14ac:dyDescent="0.3">
      <c r="A2" s="48" t="s">
        <v>76</v>
      </c>
      <c r="B2" s="48"/>
      <c r="C2" s="48"/>
      <c r="D2" s="48"/>
      <c r="E2" s="48"/>
      <c r="F2" s="49"/>
      <c r="G2" s="49"/>
      <c r="H2" s="49"/>
    </row>
    <row r="3" spans="1:8" x14ac:dyDescent="0.3">
      <c r="A3" s="1"/>
      <c r="B3" s="4"/>
      <c r="C3" s="4"/>
      <c r="D3" s="4"/>
      <c r="E3" s="4"/>
    </row>
    <row r="4" spans="1:8" ht="46.8" x14ac:dyDescent="0.3">
      <c r="A4" s="57"/>
      <c r="B4" s="51"/>
      <c r="C4" s="52"/>
      <c r="D4" s="6" t="s">
        <v>77</v>
      </c>
      <c r="E4" s="6" t="s">
        <v>78</v>
      </c>
      <c r="F4" s="6" t="s">
        <v>79</v>
      </c>
      <c r="G4" s="6" t="s">
        <v>75</v>
      </c>
      <c r="H4" s="6" t="s">
        <v>80</v>
      </c>
    </row>
    <row r="5" spans="1:8" ht="25.2" customHeight="1" x14ac:dyDescent="0.3">
      <c r="A5" s="43" t="s">
        <v>0</v>
      </c>
      <c r="B5" s="44"/>
      <c r="C5" s="45"/>
      <c r="D5" s="25">
        <f>D6+D7</f>
        <v>1449942.3</v>
      </c>
      <c r="E5" s="25">
        <f>E6+E7</f>
        <v>236129.4</v>
      </c>
      <c r="F5" s="27">
        <f>E5/D5</f>
        <v>0.16285434254866554</v>
      </c>
      <c r="G5" s="25">
        <f>G6+G7</f>
        <v>211567.6</v>
      </c>
      <c r="H5" s="27">
        <f>E5/G5</f>
        <v>1.1160943358056714</v>
      </c>
    </row>
    <row r="6" spans="1:8" ht="15.6" x14ac:dyDescent="0.3">
      <c r="A6" s="58" t="s">
        <v>1</v>
      </c>
      <c r="B6" s="44"/>
      <c r="C6" s="45"/>
      <c r="D6" s="26">
        <v>406387</v>
      </c>
      <c r="E6" s="26">
        <v>83509.100000000006</v>
      </c>
      <c r="F6" s="28">
        <f t="shared" ref="F6:F9" si="0">E6/D6</f>
        <v>0.20549156346044536</v>
      </c>
      <c r="G6" s="26">
        <v>79485.600000000006</v>
      </c>
      <c r="H6" s="28">
        <f>E6/G6</f>
        <v>1.0506192316595711</v>
      </c>
    </row>
    <row r="7" spans="1:8" ht="15.6" x14ac:dyDescent="0.3">
      <c r="A7" s="58" t="s">
        <v>2</v>
      </c>
      <c r="B7" s="44"/>
      <c r="C7" s="45"/>
      <c r="D7" s="26">
        <v>1043555.3</v>
      </c>
      <c r="E7" s="26">
        <v>152620.29999999999</v>
      </c>
      <c r="F7" s="28">
        <f t="shared" si="0"/>
        <v>0.1462503232938398</v>
      </c>
      <c r="G7" s="26">
        <v>132082</v>
      </c>
      <c r="H7" s="28">
        <f>E7/G7</f>
        <v>1.1554965854544903</v>
      </c>
    </row>
    <row r="8" spans="1:8" ht="15.6" x14ac:dyDescent="0.3">
      <c r="A8" s="43" t="s">
        <v>3</v>
      </c>
      <c r="B8" s="59"/>
      <c r="C8" s="60"/>
      <c r="D8" s="37">
        <v>1485275.9</v>
      </c>
      <c r="E8" s="42">
        <v>258835.9</v>
      </c>
      <c r="F8" s="27">
        <f t="shared" si="0"/>
        <v>0.17426789191152972</v>
      </c>
      <c r="G8" s="37">
        <v>221290.9</v>
      </c>
      <c r="H8" s="27">
        <f>E8/G8</f>
        <v>1.1696635514609954</v>
      </c>
    </row>
    <row r="9" spans="1:8" ht="15.6" x14ac:dyDescent="0.3">
      <c r="A9" s="61" t="s">
        <v>65</v>
      </c>
      <c r="B9" s="44"/>
      <c r="C9" s="45"/>
      <c r="D9" s="35">
        <f>D5-D8</f>
        <v>-35333.59999999986</v>
      </c>
      <c r="E9" s="35">
        <f>E5-E8</f>
        <v>-22706.5</v>
      </c>
      <c r="F9" s="32">
        <f t="shared" si="0"/>
        <v>0.64263194240043731</v>
      </c>
      <c r="G9" s="35">
        <f>G5-G8</f>
        <v>-9723.2999999999884</v>
      </c>
      <c r="H9" s="36" t="s">
        <v>4</v>
      </c>
    </row>
    <row r="10" spans="1:8" ht="15.6" x14ac:dyDescent="0.3">
      <c r="A10" s="62" t="s">
        <v>5</v>
      </c>
      <c r="B10" s="44"/>
      <c r="C10" s="45"/>
      <c r="D10" s="24" t="s">
        <v>4</v>
      </c>
      <c r="E10" s="24" t="s">
        <v>4</v>
      </c>
      <c r="F10" s="24" t="s">
        <v>4</v>
      </c>
      <c r="G10" s="24" t="s">
        <v>4</v>
      </c>
      <c r="H10" s="24" t="s">
        <v>4</v>
      </c>
    </row>
    <row r="11" spans="1:8" ht="31.5" customHeight="1" x14ac:dyDescent="0.3">
      <c r="A11" s="62" t="s">
        <v>6</v>
      </c>
      <c r="B11" s="44"/>
      <c r="C11" s="45"/>
      <c r="D11" s="24" t="s">
        <v>4</v>
      </c>
      <c r="E11" s="24" t="s">
        <v>4</v>
      </c>
      <c r="F11" s="24" t="s">
        <v>4</v>
      </c>
      <c r="G11" s="24" t="s">
        <v>4</v>
      </c>
      <c r="H11" s="24" t="s">
        <v>4</v>
      </c>
    </row>
    <row r="12" spans="1:8" x14ac:dyDescent="0.3">
      <c r="A12" s="1"/>
      <c r="B12" s="4"/>
      <c r="C12" s="4"/>
      <c r="D12" s="4"/>
      <c r="E12" s="4"/>
    </row>
    <row r="14" spans="1:8" ht="17.399999999999999" x14ac:dyDescent="0.3">
      <c r="A14" s="48" t="s">
        <v>74</v>
      </c>
      <c r="B14" s="48"/>
      <c r="C14" s="48"/>
      <c r="D14" s="48"/>
      <c r="E14" s="48"/>
      <c r="F14" s="49"/>
      <c r="G14" s="49"/>
      <c r="H14" s="49"/>
    </row>
    <row r="15" spans="1:8" ht="17.399999999999999" x14ac:dyDescent="0.3">
      <c r="A15" s="48" t="s">
        <v>83</v>
      </c>
      <c r="B15" s="48"/>
      <c r="C15" s="48"/>
      <c r="D15" s="48"/>
      <c r="E15" s="48"/>
      <c r="F15" s="49"/>
      <c r="G15" s="49"/>
      <c r="H15" s="49"/>
    </row>
    <row r="16" spans="1:8" ht="15.6" x14ac:dyDescent="0.3">
      <c r="A16" s="5"/>
      <c r="B16" s="3"/>
      <c r="C16" s="3"/>
      <c r="D16" s="3"/>
      <c r="E16" s="3"/>
    </row>
    <row r="17" spans="1:8" ht="46.8" x14ac:dyDescent="0.3">
      <c r="A17" s="50"/>
      <c r="B17" s="51"/>
      <c r="C17" s="52"/>
      <c r="D17" s="6" t="s">
        <v>77</v>
      </c>
      <c r="E17" s="6" t="s">
        <v>78</v>
      </c>
      <c r="F17" s="6" t="s">
        <v>79</v>
      </c>
      <c r="G17" s="38"/>
      <c r="H17" s="6" t="s">
        <v>80</v>
      </c>
    </row>
    <row r="18" spans="1:8" ht="30.75" customHeight="1" x14ac:dyDescent="0.3">
      <c r="A18" s="43" t="s">
        <v>13</v>
      </c>
      <c r="B18" s="44"/>
      <c r="C18" s="45"/>
      <c r="D18" s="25">
        <f>D19+D27</f>
        <v>406387</v>
      </c>
      <c r="E18" s="25">
        <f>E19+E27</f>
        <v>83509.099999999977</v>
      </c>
      <c r="F18" s="27">
        <f>E18/D18</f>
        <v>0.20549156346044528</v>
      </c>
      <c r="G18" s="25">
        <f>G19+G27</f>
        <v>79485.600000000006</v>
      </c>
      <c r="H18" s="27">
        <f>E18/G18</f>
        <v>1.0506192316595706</v>
      </c>
    </row>
    <row r="19" spans="1:8" ht="15.6" x14ac:dyDescent="0.3">
      <c r="A19" s="46" t="s">
        <v>7</v>
      </c>
      <c r="B19" s="44"/>
      <c r="C19" s="45"/>
      <c r="D19" s="34">
        <f>D21+D22+D23+D24+D25+D26</f>
        <v>385507</v>
      </c>
      <c r="E19" s="34">
        <f>E21+E22+E23+E24+E25+E26</f>
        <v>77571.39999999998</v>
      </c>
      <c r="F19" s="31">
        <f>E19/D19</f>
        <v>0.20121917371150194</v>
      </c>
      <c r="G19" s="34">
        <f>G21+G22+G23+G24+G25+G26</f>
        <v>73263.700000000012</v>
      </c>
      <c r="H19" s="31">
        <f>E19/G19</f>
        <v>1.0587971942448984</v>
      </c>
    </row>
    <row r="20" spans="1:8" x14ac:dyDescent="0.3">
      <c r="A20" s="53" t="s">
        <v>8</v>
      </c>
      <c r="B20" s="54"/>
      <c r="C20" s="54"/>
      <c r="D20" s="55"/>
      <c r="E20" s="55"/>
      <c r="F20" s="55"/>
      <c r="G20" s="55"/>
      <c r="H20" s="56"/>
    </row>
    <row r="21" spans="1:8" ht="15.6" x14ac:dyDescent="0.3">
      <c r="A21" s="47" t="s">
        <v>9</v>
      </c>
      <c r="B21" s="44"/>
      <c r="C21" s="45"/>
      <c r="D21" s="29">
        <v>279807</v>
      </c>
      <c r="E21" s="29">
        <v>62182.6</v>
      </c>
      <c r="F21" s="33">
        <f>E21/D21</f>
        <v>0.22223389693610238</v>
      </c>
      <c r="G21" s="29">
        <v>56123.9</v>
      </c>
      <c r="H21" s="30">
        <f t="shared" ref="H21:H27" si="1">E21/G21</f>
        <v>1.1079522271260549</v>
      </c>
    </row>
    <row r="22" spans="1:8" ht="15.6" x14ac:dyDescent="0.3">
      <c r="A22" s="47" t="s">
        <v>10</v>
      </c>
      <c r="B22" s="44"/>
      <c r="C22" s="45"/>
      <c r="D22" s="29">
        <v>29454</v>
      </c>
      <c r="E22" s="29">
        <v>3300.5</v>
      </c>
      <c r="F22" s="33">
        <f t="shared" ref="F22:F25" si="2">E22/D22</f>
        <v>0.11205608745840973</v>
      </c>
      <c r="G22" s="29">
        <v>7670.9</v>
      </c>
      <c r="H22" s="30">
        <f t="shared" si="1"/>
        <v>0.43026242031573875</v>
      </c>
    </row>
    <row r="23" spans="1:8" ht="32.25" customHeight="1" x14ac:dyDescent="0.3">
      <c r="A23" s="47" t="s">
        <v>11</v>
      </c>
      <c r="B23" s="44"/>
      <c r="C23" s="45"/>
      <c r="D23" s="29">
        <v>51541</v>
      </c>
      <c r="E23" s="29">
        <v>3884.8</v>
      </c>
      <c r="F23" s="33">
        <f t="shared" si="2"/>
        <v>7.5373004016220102E-2</v>
      </c>
      <c r="G23" s="29">
        <v>5255.8</v>
      </c>
      <c r="H23" s="30">
        <f t="shared" si="1"/>
        <v>0.73914532516458009</v>
      </c>
    </row>
    <row r="24" spans="1:8" ht="15.6" x14ac:dyDescent="0.3">
      <c r="A24" s="47" t="s">
        <v>67</v>
      </c>
      <c r="B24" s="44"/>
      <c r="C24" s="45"/>
      <c r="D24" s="29">
        <v>13123</v>
      </c>
      <c r="E24" s="29">
        <v>609.4</v>
      </c>
      <c r="F24" s="33">
        <f t="shared" si="2"/>
        <v>4.6437552388935453E-2</v>
      </c>
      <c r="G24" s="29">
        <v>505.5</v>
      </c>
      <c r="H24" s="30">
        <f t="shared" si="1"/>
        <v>1.2055390702274975</v>
      </c>
    </row>
    <row r="25" spans="1:8" ht="15.6" x14ac:dyDescent="0.3">
      <c r="A25" s="47" t="s">
        <v>68</v>
      </c>
      <c r="B25" s="44"/>
      <c r="C25" s="45"/>
      <c r="D25" s="29">
        <v>1400</v>
      </c>
      <c r="E25" s="29">
        <v>478.2</v>
      </c>
      <c r="F25" s="33">
        <f t="shared" si="2"/>
        <v>0.34157142857142858</v>
      </c>
      <c r="G25" s="29">
        <v>920.5</v>
      </c>
      <c r="H25" s="30">
        <f t="shared" si="1"/>
        <v>0.51950027159152634</v>
      </c>
    </row>
    <row r="26" spans="1:8" ht="15.6" x14ac:dyDescent="0.3">
      <c r="A26" s="47" t="s">
        <v>66</v>
      </c>
      <c r="B26" s="44"/>
      <c r="C26" s="45"/>
      <c r="D26" s="29">
        <v>10182</v>
      </c>
      <c r="E26" s="29">
        <v>7115.9</v>
      </c>
      <c r="F26" s="33">
        <f t="shared" ref="F26:F27" si="3">E26/D26</f>
        <v>0.69887055588293068</v>
      </c>
      <c r="G26" s="29">
        <v>2787.1</v>
      </c>
      <c r="H26" s="30">
        <f t="shared" si="1"/>
        <v>2.5531556097735999</v>
      </c>
    </row>
    <row r="27" spans="1:8" ht="15.6" x14ac:dyDescent="0.3">
      <c r="A27" s="46" t="s">
        <v>12</v>
      </c>
      <c r="B27" s="44"/>
      <c r="C27" s="45"/>
      <c r="D27" s="34">
        <v>20880</v>
      </c>
      <c r="E27" s="34">
        <v>5937.7</v>
      </c>
      <c r="F27" s="31">
        <f t="shared" si="3"/>
        <v>0.28437260536398468</v>
      </c>
      <c r="G27" s="34">
        <v>6221.9</v>
      </c>
      <c r="H27" s="31">
        <f t="shared" si="1"/>
        <v>0.95432263456500432</v>
      </c>
    </row>
    <row r="30" spans="1:8" ht="17.399999999999999" x14ac:dyDescent="0.3">
      <c r="A30" s="63" t="s">
        <v>69</v>
      </c>
      <c r="B30" s="63"/>
      <c r="C30" s="63"/>
      <c r="D30" s="63"/>
      <c r="E30" s="63"/>
      <c r="F30" s="63"/>
      <c r="G30" s="63"/>
      <c r="H30" s="63"/>
    </row>
    <row r="31" spans="1:8" ht="17.399999999999999" x14ac:dyDescent="0.3">
      <c r="A31" s="64" t="s">
        <v>81</v>
      </c>
      <c r="B31" s="64"/>
      <c r="C31" s="64"/>
      <c r="D31" s="64"/>
      <c r="E31" s="64"/>
      <c r="F31" s="64"/>
      <c r="G31" s="64"/>
      <c r="H31" s="64"/>
    </row>
    <row r="32" spans="1:8" ht="15.6" x14ac:dyDescent="0.3">
      <c r="A32" s="2"/>
      <c r="B32" s="3"/>
      <c r="C32" s="3"/>
      <c r="D32" s="3"/>
      <c r="E32" s="3"/>
      <c r="F32" s="3"/>
      <c r="G32" s="3"/>
      <c r="H32" s="3"/>
    </row>
    <row r="33" spans="1:8" ht="47.4" thickBot="1" x14ac:dyDescent="0.35">
      <c r="A33" s="7"/>
      <c r="B33" s="6" t="s">
        <v>14</v>
      </c>
      <c r="C33" s="6" t="s">
        <v>15</v>
      </c>
      <c r="D33" s="6" t="s">
        <v>77</v>
      </c>
      <c r="E33" s="6" t="s">
        <v>78</v>
      </c>
      <c r="F33" s="6" t="s">
        <v>82</v>
      </c>
      <c r="G33" s="6"/>
      <c r="H33" s="6" t="s">
        <v>80</v>
      </c>
    </row>
    <row r="34" spans="1:8" ht="27" thickBot="1" x14ac:dyDescent="0.35">
      <c r="A34" s="8" t="s">
        <v>16</v>
      </c>
      <c r="B34" s="9" t="s">
        <v>54</v>
      </c>
      <c r="C34" s="9" t="s">
        <v>56</v>
      </c>
      <c r="D34" s="10">
        <v>161110.79999999999</v>
      </c>
      <c r="E34" s="10">
        <v>36959.9</v>
      </c>
      <c r="F34" s="10">
        <f>E34/D34*100</f>
        <v>22.940671885435368</v>
      </c>
      <c r="G34" s="19">
        <v>33608.6</v>
      </c>
      <c r="H34" s="10">
        <f>E34/G34*100</f>
        <v>109.97155489963879</v>
      </c>
    </row>
    <row r="35" spans="1:8" ht="64.95" customHeight="1" thickBot="1" x14ac:dyDescent="0.35">
      <c r="A35" s="11" t="s">
        <v>17</v>
      </c>
      <c r="B35" s="12" t="s">
        <v>54</v>
      </c>
      <c r="C35" s="12" t="s">
        <v>57</v>
      </c>
      <c r="D35" s="14">
        <v>6223.4</v>
      </c>
      <c r="E35" s="18">
        <v>1383.1</v>
      </c>
      <c r="F35" s="14">
        <f>E35/D35*100</f>
        <v>22.224186136195648</v>
      </c>
      <c r="G35" s="20">
        <v>1598.1</v>
      </c>
      <c r="H35" s="14">
        <f>E35/G35*100</f>
        <v>86.546523997246723</v>
      </c>
    </row>
    <row r="36" spans="1:8" ht="106.2" thickBot="1" x14ac:dyDescent="0.35">
      <c r="A36" s="11" t="s">
        <v>18</v>
      </c>
      <c r="B36" s="12" t="s">
        <v>54</v>
      </c>
      <c r="C36" s="12" t="s">
        <v>58</v>
      </c>
      <c r="D36" s="14">
        <v>87676.800000000003</v>
      </c>
      <c r="E36" s="18">
        <v>20578.099999999999</v>
      </c>
      <c r="F36" s="14">
        <f t="shared" ref="F36:F71" si="4">E36/D36*100</f>
        <v>23.470404941786192</v>
      </c>
      <c r="G36" s="20">
        <v>18336.3</v>
      </c>
      <c r="H36" s="14">
        <f t="shared" ref="H36:H66" si="5">E36/G36*100</f>
        <v>112.22602160741262</v>
      </c>
    </row>
    <row r="37" spans="1:8" ht="18.600000000000001" thickBot="1" x14ac:dyDescent="0.35">
      <c r="A37" s="11" t="s">
        <v>19</v>
      </c>
      <c r="B37" s="12" t="s">
        <v>54</v>
      </c>
      <c r="C37" s="12" t="s">
        <v>59</v>
      </c>
      <c r="D37" s="14">
        <v>2</v>
      </c>
      <c r="E37" s="18">
        <v>0</v>
      </c>
      <c r="F37" s="14">
        <f t="shared" si="4"/>
        <v>0</v>
      </c>
      <c r="G37" s="20">
        <v>0</v>
      </c>
      <c r="H37" s="14">
        <v>0</v>
      </c>
    </row>
    <row r="38" spans="1:8" ht="78" customHeight="1" thickBot="1" x14ac:dyDescent="0.35">
      <c r="A38" s="11" t="s">
        <v>20</v>
      </c>
      <c r="B38" s="12" t="s">
        <v>54</v>
      </c>
      <c r="C38" s="12" t="s">
        <v>60</v>
      </c>
      <c r="D38" s="14">
        <v>10148.6</v>
      </c>
      <c r="E38" s="18">
        <v>1710.9</v>
      </c>
      <c r="F38" s="14">
        <f t="shared" si="4"/>
        <v>16.858482943460182</v>
      </c>
      <c r="G38" s="21">
        <v>1647.5</v>
      </c>
      <c r="H38" s="14">
        <f t="shared" si="5"/>
        <v>103.84825493171472</v>
      </c>
    </row>
    <row r="39" spans="1:8" ht="18.600000000000001" thickBot="1" x14ac:dyDescent="0.35">
      <c r="A39" s="11" t="s">
        <v>21</v>
      </c>
      <c r="B39" s="12" t="s">
        <v>54</v>
      </c>
      <c r="C39" s="12">
        <v>11</v>
      </c>
      <c r="D39" s="14">
        <v>500</v>
      </c>
      <c r="E39" s="18">
        <v>0</v>
      </c>
      <c r="F39" s="14">
        <f t="shared" si="4"/>
        <v>0</v>
      </c>
      <c r="G39" s="20">
        <v>0</v>
      </c>
      <c r="H39" s="14">
        <v>0</v>
      </c>
    </row>
    <row r="40" spans="1:8" ht="40.200000000000003" thickBot="1" x14ac:dyDescent="0.35">
      <c r="A40" s="11" t="s">
        <v>22</v>
      </c>
      <c r="B40" s="12" t="s">
        <v>54</v>
      </c>
      <c r="C40" s="12">
        <v>13</v>
      </c>
      <c r="D40" s="14">
        <v>56560</v>
      </c>
      <c r="E40" s="18">
        <v>13287.8</v>
      </c>
      <c r="F40" s="14">
        <f t="shared" si="4"/>
        <v>23.493281471004241</v>
      </c>
      <c r="G40" s="20">
        <v>12026.7</v>
      </c>
      <c r="H40" s="14">
        <f t="shared" si="5"/>
        <v>110.48583568227359</v>
      </c>
    </row>
    <row r="41" spans="1:8" ht="18.600000000000001" thickBot="1" x14ac:dyDescent="0.35">
      <c r="A41" s="8" t="s">
        <v>71</v>
      </c>
      <c r="B41" s="39" t="s">
        <v>57</v>
      </c>
      <c r="C41" s="39" t="s">
        <v>56</v>
      </c>
      <c r="D41" s="40">
        <v>471.6</v>
      </c>
      <c r="E41" s="40">
        <v>69.599999999999994</v>
      </c>
      <c r="F41" s="40">
        <f t="shared" si="4"/>
        <v>14.758269720101779</v>
      </c>
      <c r="G41" s="23">
        <v>57.1</v>
      </c>
      <c r="H41" s="40">
        <f t="shared" si="5"/>
        <v>121.89141856392294</v>
      </c>
    </row>
    <row r="42" spans="1:8" ht="27" thickBot="1" x14ac:dyDescent="0.35">
      <c r="A42" s="11" t="s">
        <v>72</v>
      </c>
      <c r="B42" s="12" t="s">
        <v>57</v>
      </c>
      <c r="C42" s="12" t="s">
        <v>55</v>
      </c>
      <c r="D42" s="14">
        <v>471.6</v>
      </c>
      <c r="E42" s="18">
        <v>69.599999999999994</v>
      </c>
      <c r="F42" s="14">
        <f t="shared" si="4"/>
        <v>14.758269720101779</v>
      </c>
      <c r="G42" s="20">
        <v>57.1</v>
      </c>
      <c r="H42" s="14">
        <f t="shared" si="5"/>
        <v>121.89141856392294</v>
      </c>
    </row>
    <row r="43" spans="1:8" ht="53.4" thickBot="1" x14ac:dyDescent="0.35">
      <c r="A43" s="8" t="s">
        <v>23</v>
      </c>
      <c r="B43" s="9" t="s">
        <v>55</v>
      </c>
      <c r="C43" s="9" t="s">
        <v>56</v>
      </c>
      <c r="D43" s="10">
        <v>7682.7</v>
      </c>
      <c r="E43" s="10">
        <v>502.8</v>
      </c>
      <c r="F43" s="10">
        <f>E43/D43*100</f>
        <v>6.5445741731422551</v>
      </c>
      <c r="G43" s="22">
        <v>207.3</v>
      </c>
      <c r="H43" s="40">
        <f t="shared" si="5"/>
        <v>242.54703328509405</v>
      </c>
    </row>
    <row r="44" spans="1:8" ht="79.8" thickBot="1" x14ac:dyDescent="0.35">
      <c r="A44" s="11" t="s">
        <v>73</v>
      </c>
      <c r="B44" s="12" t="s">
        <v>55</v>
      </c>
      <c r="C44" s="12" t="s">
        <v>64</v>
      </c>
      <c r="D44" s="14">
        <v>7058.7</v>
      </c>
      <c r="E44" s="18">
        <v>256.2</v>
      </c>
      <c r="F44" s="14">
        <f t="shared" si="4"/>
        <v>3.6295635173615537</v>
      </c>
      <c r="G44" s="20">
        <v>123.9</v>
      </c>
      <c r="H44" s="14">
        <f t="shared" si="5"/>
        <v>206.77966101694915</v>
      </c>
    </row>
    <row r="45" spans="1:8" ht="66.599999999999994" thickBot="1" x14ac:dyDescent="0.35">
      <c r="A45" s="11" t="s">
        <v>24</v>
      </c>
      <c r="B45" s="12" t="s">
        <v>55</v>
      </c>
      <c r="C45" s="12">
        <v>14</v>
      </c>
      <c r="D45" s="14">
        <v>624</v>
      </c>
      <c r="E45" s="18">
        <v>246.6</v>
      </c>
      <c r="F45" s="14">
        <f t="shared" si="4"/>
        <v>39.519230769230766</v>
      </c>
      <c r="G45" s="20">
        <v>83.4</v>
      </c>
      <c r="H45" s="14">
        <f t="shared" si="5"/>
        <v>295.68345323741005</v>
      </c>
    </row>
    <row r="46" spans="1:8" ht="18.600000000000001" thickBot="1" x14ac:dyDescent="0.35">
      <c r="A46" s="8" t="s">
        <v>25</v>
      </c>
      <c r="B46" s="9" t="s">
        <v>58</v>
      </c>
      <c r="C46" s="9" t="s">
        <v>56</v>
      </c>
      <c r="D46" s="10">
        <f>D47+D48+D49+D50+D51</f>
        <v>65956.800000000003</v>
      </c>
      <c r="E46" s="10">
        <f>E47+E48+E49+E50+E51</f>
        <v>10947.2</v>
      </c>
      <c r="F46" s="10">
        <f>E46/D46*100</f>
        <v>16.597530504815271</v>
      </c>
      <c r="G46" s="23">
        <v>14255</v>
      </c>
      <c r="H46" s="10">
        <f t="shared" ref="H46:H73" si="6">E46/G46*100</f>
        <v>76.795510347246591</v>
      </c>
    </row>
    <row r="47" spans="1:8" ht="27" thickBot="1" x14ac:dyDescent="0.35">
      <c r="A47" s="11" t="s">
        <v>26</v>
      </c>
      <c r="B47" s="12" t="s">
        <v>58</v>
      </c>
      <c r="C47" s="12" t="s">
        <v>54</v>
      </c>
      <c r="D47" s="14">
        <v>968.4</v>
      </c>
      <c r="E47" s="18">
        <v>70.400000000000006</v>
      </c>
      <c r="F47" s="14">
        <f t="shared" si="4"/>
        <v>7.2697232548533677</v>
      </c>
      <c r="G47" s="20">
        <v>68.5</v>
      </c>
      <c r="H47" s="14">
        <f t="shared" si="5"/>
        <v>102.77372262773723</v>
      </c>
    </row>
    <row r="48" spans="1:8" ht="27" thickBot="1" x14ac:dyDescent="0.35">
      <c r="A48" s="11" t="s">
        <v>27</v>
      </c>
      <c r="B48" s="12" t="s">
        <v>58</v>
      </c>
      <c r="C48" s="12" t="s">
        <v>59</v>
      </c>
      <c r="D48" s="14">
        <v>3768.7</v>
      </c>
      <c r="E48" s="18">
        <v>0</v>
      </c>
      <c r="F48" s="14">
        <f t="shared" si="4"/>
        <v>0</v>
      </c>
      <c r="G48" s="20">
        <v>0</v>
      </c>
      <c r="H48" s="14">
        <v>0</v>
      </c>
    </row>
    <row r="49" spans="1:8" ht="18.600000000000001" thickBot="1" x14ac:dyDescent="0.35">
      <c r="A49" s="11" t="s">
        <v>28</v>
      </c>
      <c r="B49" s="12" t="s">
        <v>58</v>
      </c>
      <c r="C49" s="12" t="s">
        <v>61</v>
      </c>
      <c r="D49" s="14">
        <v>6893.9</v>
      </c>
      <c r="E49" s="18">
        <v>498.3</v>
      </c>
      <c r="F49" s="14">
        <f t="shared" si="4"/>
        <v>7.2281292156834303</v>
      </c>
      <c r="G49" s="20">
        <v>266.60000000000002</v>
      </c>
      <c r="H49" s="14" t="s">
        <v>4</v>
      </c>
    </row>
    <row r="50" spans="1:8" ht="27" thickBot="1" x14ac:dyDescent="0.35">
      <c r="A50" s="11" t="s">
        <v>29</v>
      </c>
      <c r="B50" s="12" t="s">
        <v>58</v>
      </c>
      <c r="C50" s="12" t="s">
        <v>62</v>
      </c>
      <c r="D50" s="14">
        <v>51937.5</v>
      </c>
      <c r="E50" s="18">
        <v>10378.5</v>
      </c>
      <c r="F50" s="14">
        <f t="shared" si="4"/>
        <v>19.982671480144404</v>
      </c>
      <c r="G50" s="20">
        <v>13919.9</v>
      </c>
      <c r="H50" s="14">
        <f t="shared" si="5"/>
        <v>74.558725278198835</v>
      </c>
    </row>
    <row r="51" spans="1:8" ht="27" thickBot="1" x14ac:dyDescent="0.35">
      <c r="A51" s="11" t="s">
        <v>30</v>
      </c>
      <c r="B51" s="12" t="s">
        <v>58</v>
      </c>
      <c r="C51" s="12">
        <v>12</v>
      </c>
      <c r="D51" s="14">
        <v>2388.3000000000002</v>
      </c>
      <c r="E51" s="18">
        <v>0</v>
      </c>
      <c r="F51" s="14">
        <f t="shared" si="4"/>
        <v>0</v>
      </c>
      <c r="G51" s="20">
        <v>0</v>
      </c>
      <c r="H51" s="14">
        <v>0</v>
      </c>
    </row>
    <row r="52" spans="1:8" ht="27" thickBot="1" x14ac:dyDescent="0.35">
      <c r="A52" s="8" t="s">
        <v>31</v>
      </c>
      <c r="B52" s="9" t="s">
        <v>59</v>
      </c>
      <c r="C52" s="9" t="s">
        <v>56</v>
      </c>
      <c r="D52" s="10">
        <f>D53+D54+D55</f>
        <v>163944.29999999999</v>
      </c>
      <c r="E52" s="10">
        <f>E53+E54+E55</f>
        <v>15519.099999999999</v>
      </c>
      <c r="F52" s="10">
        <f>E52/D52*100</f>
        <v>9.466080857949926</v>
      </c>
      <c r="G52" s="23">
        <v>13854.4</v>
      </c>
      <c r="H52" s="10">
        <f t="shared" si="6"/>
        <v>112.0156773299457</v>
      </c>
    </row>
    <row r="53" spans="1:8" ht="18.600000000000001" thickBot="1" x14ac:dyDescent="0.35">
      <c r="A53" s="11" t="s">
        <v>32</v>
      </c>
      <c r="B53" s="12" t="s">
        <v>59</v>
      </c>
      <c r="C53" s="12" t="s">
        <v>54</v>
      </c>
      <c r="D53" s="14">
        <v>37349.300000000003</v>
      </c>
      <c r="E53" s="18">
        <v>1762.7</v>
      </c>
      <c r="F53" s="14">
        <f t="shared" si="4"/>
        <v>4.719499428369474</v>
      </c>
      <c r="G53" s="20">
        <v>2461.1</v>
      </c>
      <c r="H53" s="14">
        <f t="shared" si="5"/>
        <v>71.622445248059819</v>
      </c>
    </row>
    <row r="54" spans="1:8" ht="18.600000000000001" thickBot="1" x14ac:dyDescent="0.35">
      <c r="A54" s="11" t="s">
        <v>33</v>
      </c>
      <c r="B54" s="12" t="s">
        <v>59</v>
      </c>
      <c r="C54" s="12" t="s">
        <v>57</v>
      </c>
      <c r="D54" s="14">
        <v>58666.7</v>
      </c>
      <c r="E54" s="18">
        <v>2238.1</v>
      </c>
      <c r="F54" s="14">
        <f t="shared" si="4"/>
        <v>3.8149410142380602</v>
      </c>
      <c r="G54" s="20">
        <v>1837.4</v>
      </c>
      <c r="H54" s="14">
        <f>E54/G54*100</f>
        <v>121.80798955045171</v>
      </c>
    </row>
    <row r="55" spans="1:8" ht="18.600000000000001" thickBot="1" x14ac:dyDescent="0.35">
      <c r="A55" s="11" t="s">
        <v>34</v>
      </c>
      <c r="B55" s="12" t="s">
        <v>59</v>
      </c>
      <c r="C55" s="12" t="s">
        <v>55</v>
      </c>
      <c r="D55" s="14">
        <v>67928.3</v>
      </c>
      <c r="E55" s="18">
        <v>11518.3</v>
      </c>
      <c r="F55" s="14">
        <f t="shared" si="4"/>
        <v>16.956555662367524</v>
      </c>
      <c r="G55" s="21">
        <v>9555.9</v>
      </c>
      <c r="H55" s="14">
        <f t="shared" ref="H55" si="7">E55/G55*100</f>
        <v>120.53600393474188</v>
      </c>
    </row>
    <row r="56" spans="1:8" ht="27" thickBot="1" x14ac:dyDescent="0.35">
      <c r="A56" s="8" t="s">
        <v>35</v>
      </c>
      <c r="B56" s="9" t="s">
        <v>60</v>
      </c>
      <c r="C56" s="9" t="s">
        <v>56</v>
      </c>
      <c r="D56" s="10">
        <v>7478.1</v>
      </c>
      <c r="E56" s="10">
        <v>1651.3</v>
      </c>
      <c r="F56" s="10">
        <f>E56/D56*100</f>
        <v>22.081812225030419</v>
      </c>
      <c r="G56" s="23">
        <v>40.200000000000003</v>
      </c>
      <c r="H56" s="40">
        <v>0</v>
      </c>
    </row>
    <row r="57" spans="1:8" ht="53.4" thickBot="1" x14ac:dyDescent="0.35">
      <c r="A57" s="11" t="s">
        <v>36</v>
      </c>
      <c r="B57" s="12" t="s">
        <v>60</v>
      </c>
      <c r="C57" s="12" t="s">
        <v>55</v>
      </c>
      <c r="D57" s="14">
        <v>7478.1</v>
      </c>
      <c r="E57" s="18">
        <v>1651.3</v>
      </c>
      <c r="F57" s="14">
        <f t="shared" si="4"/>
        <v>22.081812225030419</v>
      </c>
      <c r="G57" s="21">
        <v>0</v>
      </c>
      <c r="H57" s="14">
        <v>0</v>
      </c>
    </row>
    <row r="58" spans="1:8" ht="18.600000000000001" thickBot="1" x14ac:dyDescent="0.35">
      <c r="A58" s="8" t="s">
        <v>37</v>
      </c>
      <c r="B58" s="9" t="s">
        <v>63</v>
      </c>
      <c r="C58" s="9" t="s">
        <v>56</v>
      </c>
      <c r="D58" s="10">
        <f>D59+D60+D61+D62+D63</f>
        <v>857424.1</v>
      </c>
      <c r="E58" s="10">
        <f>E59+E60+E61+E62+E63</f>
        <v>159512.30000000005</v>
      </c>
      <c r="F58" s="10">
        <f>E58/D58*100</f>
        <v>18.603664161061026</v>
      </c>
      <c r="G58" s="23">
        <v>127008.3</v>
      </c>
      <c r="H58" s="10">
        <f t="shared" si="6"/>
        <v>125.59202823752467</v>
      </c>
    </row>
    <row r="59" spans="1:8" ht="18.600000000000001" thickBot="1" x14ac:dyDescent="0.35">
      <c r="A59" s="11" t="s">
        <v>38</v>
      </c>
      <c r="B59" s="13" t="s">
        <v>63</v>
      </c>
      <c r="C59" s="12" t="s">
        <v>54</v>
      </c>
      <c r="D59" s="14">
        <v>207855.6</v>
      </c>
      <c r="E59" s="18">
        <v>34517.199999999997</v>
      </c>
      <c r="F59" s="14">
        <f t="shared" si="4"/>
        <v>16.606336321946578</v>
      </c>
      <c r="G59" s="20">
        <v>37259.9</v>
      </c>
      <c r="H59" s="14">
        <f t="shared" si="5"/>
        <v>92.639003325290716</v>
      </c>
    </row>
    <row r="60" spans="1:8" ht="18.600000000000001" thickBot="1" x14ac:dyDescent="0.35">
      <c r="A60" s="11" t="s">
        <v>39</v>
      </c>
      <c r="B60" s="13" t="s">
        <v>63</v>
      </c>
      <c r="C60" s="12" t="s">
        <v>57</v>
      </c>
      <c r="D60" s="14">
        <v>543742.4</v>
      </c>
      <c r="E60" s="18">
        <v>107668.5</v>
      </c>
      <c r="F60" s="14">
        <f t="shared" si="4"/>
        <v>19.801380212394694</v>
      </c>
      <c r="G60" s="20">
        <v>73026.399999999994</v>
      </c>
      <c r="H60" s="14">
        <f t="shared" si="5"/>
        <v>147.43777592760975</v>
      </c>
    </row>
    <row r="61" spans="1:8" ht="27" thickBot="1" x14ac:dyDescent="0.35">
      <c r="A61" s="11" t="s">
        <v>40</v>
      </c>
      <c r="B61" s="13" t="s">
        <v>63</v>
      </c>
      <c r="C61" s="12" t="s">
        <v>55</v>
      </c>
      <c r="D61" s="14">
        <v>74760.600000000006</v>
      </c>
      <c r="E61" s="18">
        <v>15409.2</v>
      </c>
      <c r="F61" s="14">
        <f t="shared" si="4"/>
        <v>20.611391561865474</v>
      </c>
      <c r="G61" s="20">
        <v>15067.4</v>
      </c>
      <c r="H61" s="14">
        <f t="shared" si="5"/>
        <v>102.26847365836176</v>
      </c>
    </row>
    <row r="62" spans="1:8" ht="18.600000000000001" thickBot="1" x14ac:dyDescent="0.35">
      <c r="A62" s="11" t="s">
        <v>41</v>
      </c>
      <c r="B62" s="13" t="s">
        <v>63</v>
      </c>
      <c r="C62" s="12" t="s">
        <v>63</v>
      </c>
      <c r="D62" s="14">
        <v>23571.1</v>
      </c>
      <c r="E62" s="18">
        <v>663.2</v>
      </c>
      <c r="F62" s="14">
        <f t="shared" si="4"/>
        <v>2.8136149776633252</v>
      </c>
      <c r="G62" s="20">
        <v>92.8</v>
      </c>
      <c r="H62" s="14">
        <f t="shared" si="5"/>
        <v>714.65517241379314</v>
      </c>
    </row>
    <row r="63" spans="1:8" ht="27" thickBot="1" x14ac:dyDescent="0.35">
      <c r="A63" s="11" t="s">
        <v>42</v>
      </c>
      <c r="B63" s="13" t="s">
        <v>63</v>
      </c>
      <c r="C63" s="12" t="s">
        <v>62</v>
      </c>
      <c r="D63" s="14">
        <v>7494.4</v>
      </c>
      <c r="E63" s="18">
        <v>1254.2</v>
      </c>
      <c r="F63" s="14">
        <f t="shared" si="4"/>
        <v>16.735162254483349</v>
      </c>
      <c r="G63" s="20">
        <v>1561.8</v>
      </c>
      <c r="H63" s="14">
        <f t="shared" si="5"/>
        <v>80.304776539889872</v>
      </c>
    </row>
    <row r="64" spans="1:8" ht="27" thickBot="1" x14ac:dyDescent="0.35">
      <c r="A64" s="8" t="s">
        <v>43</v>
      </c>
      <c r="B64" s="9" t="s">
        <v>61</v>
      </c>
      <c r="C64" s="9" t="s">
        <v>56</v>
      </c>
      <c r="D64" s="10">
        <f>D65+D66</f>
        <v>78786.399999999994</v>
      </c>
      <c r="E64" s="10">
        <f>E65+E66</f>
        <v>15428.8</v>
      </c>
      <c r="F64" s="10">
        <f>E64/D64*100</f>
        <v>19.583075251566264</v>
      </c>
      <c r="G64" s="23">
        <v>15010.5</v>
      </c>
      <c r="H64" s="10">
        <f t="shared" si="6"/>
        <v>102.78671596549083</v>
      </c>
    </row>
    <row r="65" spans="1:8" ht="18.600000000000001" thickBot="1" x14ac:dyDescent="0.35">
      <c r="A65" s="11" t="s">
        <v>44</v>
      </c>
      <c r="B65" s="12" t="s">
        <v>61</v>
      </c>
      <c r="C65" s="12" t="s">
        <v>54</v>
      </c>
      <c r="D65" s="14">
        <v>77186.399999999994</v>
      </c>
      <c r="E65" s="18">
        <v>15221.8</v>
      </c>
      <c r="F65" s="14">
        <f t="shared" si="4"/>
        <v>19.720831649098805</v>
      </c>
      <c r="G65" s="20">
        <v>14836.2</v>
      </c>
      <c r="H65" s="14">
        <f t="shared" si="5"/>
        <v>102.59904827381673</v>
      </c>
    </row>
    <row r="66" spans="1:8" ht="40.200000000000003" thickBot="1" x14ac:dyDescent="0.35">
      <c r="A66" s="11" t="s">
        <v>45</v>
      </c>
      <c r="B66" s="12" t="s">
        <v>61</v>
      </c>
      <c r="C66" s="12" t="s">
        <v>58</v>
      </c>
      <c r="D66" s="14">
        <v>1600</v>
      </c>
      <c r="E66" s="18">
        <v>207</v>
      </c>
      <c r="F66" s="14">
        <f t="shared" si="4"/>
        <v>12.937499999999998</v>
      </c>
      <c r="G66" s="21">
        <v>174.3</v>
      </c>
      <c r="H66" s="14">
        <f t="shared" si="5"/>
        <v>118.76075731497417</v>
      </c>
    </row>
    <row r="67" spans="1:8" ht="18.600000000000001" thickBot="1" x14ac:dyDescent="0.35">
      <c r="A67" s="8" t="s">
        <v>46</v>
      </c>
      <c r="B67" s="9" t="s">
        <v>62</v>
      </c>
      <c r="C67" s="9" t="s">
        <v>56</v>
      </c>
      <c r="D67" s="10">
        <v>186</v>
      </c>
      <c r="E67" s="10">
        <v>18.600000000000001</v>
      </c>
      <c r="F67" s="10">
        <f>E67/D67*100</f>
        <v>10</v>
      </c>
      <c r="G67" s="22">
        <v>0</v>
      </c>
      <c r="H67" s="40">
        <v>0</v>
      </c>
    </row>
    <row r="68" spans="1:8" ht="40.200000000000003" thickBot="1" x14ac:dyDescent="0.35">
      <c r="A68" s="11" t="s">
        <v>47</v>
      </c>
      <c r="B68" s="12" t="s">
        <v>62</v>
      </c>
      <c r="C68" s="12" t="s">
        <v>63</v>
      </c>
      <c r="D68" s="14">
        <v>186</v>
      </c>
      <c r="E68" s="18">
        <v>18.600000000000001</v>
      </c>
      <c r="F68" s="14">
        <f t="shared" si="4"/>
        <v>10</v>
      </c>
      <c r="G68" s="20">
        <v>0</v>
      </c>
      <c r="H68" s="14">
        <v>0</v>
      </c>
    </row>
    <row r="69" spans="1:8" ht="18.600000000000001" thickBot="1" x14ac:dyDescent="0.35">
      <c r="A69" s="8" t="s">
        <v>48</v>
      </c>
      <c r="B69" s="9">
        <v>10</v>
      </c>
      <c r="C69" s="9" t="s">
        <v>56</v>
      </c>
      <c r="D69" s="10">
        <f>D70+D71</f>
        <v>27633.8</v>
      </c>
      <c r="E69" s="10">
        <f>E70+E71</f>
        <v>13631.6</v>
      </c>
      <c r="F69" s="10">
        <f>E69/D69*100</f>
        <v>49.329444376090152</v>
      </c>
      <c r="G69" s="23">
        <v>13736.2</v>
      </c>
      <c r="H69" s="10">
        <f t="shared" si="6"/>
        <v>99.238508466679292</v>
      </c>
    </row>
    <row r="70" spans="1:8" ht="18.600000000000001" thickBot="1" x14ac:dyDescent="0.35">
      <c r="A70" s="11" t="s">
        <v>49</v>
      </c>
      <c r="B70" s="12">
        <v>10</v>
      </c>
      <c r="C70" s="12" t="s">
        <v>54</v>
      </c>
      <c r="D70" s="14">
        <v>8894.7999999999993</v>
      </c>
      <c r="E70" s="18">
        <v>1491.5</v>
      </c>
      <c r="F70" s="14">
        <f t="shared" si="4"/>
        <v>16.76822413095292</v>
      </c>
      <c r="G70" s="20">
        <v>1672.3</v>
      </c>
      <c r="H70" s="14">
        <f t="shared" si="6"/>
        <v>89.18854272558751</v>
      </c>
    </row>
    <row r="71" spans="1:8" ht="27" thickBot="1" x14ac:dyDescent="0.35">
      <c r="A71" s="11" t="s">
        <v>50</v>
      </c>
      <c r="B71" s="12">
        <v>10</v>
      </c>
      <c r="C71" s="12" t="s">
        <v>55</v>
      </c>
      <c r="D71" s="14">
        <v>18739</v>
      </c>
      <c r="E71" s="18">
        <v>12140.1</v>
      </c>
      <c r="F71" s="14">
        <f t="shared" si="4"/>
        <v>64.78520732162869</v>
      </c>
      <c r="G71" s="20">
        <v>12063.9</v>
      </c>
      <c r="H71" s="14">
        <f t="shared" si="6"/>
        <v>100.63163653544873</v>
      </c>
    </row>
    <row r="72" spans="1:8" ht="27" thickBot="1" x14ac:dyDescent="0.35">
      <c r="A72" s="8" t="s">
        <v>51</v>
      </c>
      <c r="B72" s="9">
        <v>11</v>
      </c>
      <c r="C72" s="9" t="s">
        <v>56</v>
      </c>
      <c r="D72" s="10">
        <v>114601.3</v>
      </c>
      <c r="E72" s="10">
        <v>4594.7</v>
      </c>
      <c r="F72" s="10">
        <f>E72/D72*100</f>
        <v>4.0092913431173987</v>
      </c>
      <c r="G72" s="23">
        <v>3513.3</v>
      </c>
      <c r="H72" s="10">
        <f t="shared" si="6"/>
        <v>130.78017818005861</v>
      </c>
    </row>
    <row r="73" spans="1:8" ht="18.600000000000001" thickBot="1" x14ac:dyDescent="0.35">
      <c r="A73" s="11" t="s">
        <v>52</v>
      </c>
      <c r="B73" s="12">
        <v>11</v>
      </c>
      <c r="C73" s="12" t="s">
        <v>57</v>
      </c>
      <c r="D73" s="14">
        <v>114601.3</v>
      </c>
      <c r="E73" s="18">
        <v>4594.7</v>
      </c>
      <c r="F73" s="14">
        <f t="shared" ref="F73" si="8">E73/D73*100</f>
        <v>4.0092913431173987</v>
      </c>
      <c r="G73" s="21">
        <v>3513.3</v>
      </c>
      <c r="H73" s="14">
        <f t="shared" si="6"/>
        <v>130.78017818005861</v>
      </c>
    </row>
    <row r="74" spans="1:8" ht="15.6" x14ac:dyDescent="0.3">
      <c r="A74" s="15" t="s">
        <v>53</v>
      </c>
      <c r="B74" s="16"/>
      <c r="C74" s="16"/>
      <c r="D74" s="17">
        <f>D34+D43+D46+D52+D56+D58+D64+D67+D69+D72+D41</f>
        <v>1485275.9</v>
      </c>
      <c r="E74" s="17">
        <f>E34+E43+E46+E52+E56+E58+E64+E67+E69+E72+E41</f>
        <v>258835.90000000005</v>
      </c>
      <c r="F74" s="17">
        <f>E74/D74*100</f>
        <v>17.426789191152974</v>
      </c>
      <c r="G74" s="17">
        <f>G34+G43+G46+G52+G56+G58+G64+G67+G69+G72+G41</f>
        <v>221290.9</v>
      </c>
      <c r="H74" s="41">
        <f>E74/G74*100</f>
        <v>116.96635514609956</v>
      </c>
    </row>
    <row r="75" spans="1:8" ht="15.6" x14ac:dyDescent="0.3">
      <c r="A75" s="5"/>
      <c r="B75" s="3"/>
      <c r="C75" s="3"/>
      <c r="D75" s="3"/>
      <c r="E75" s="3"/>
      <c r="F75" s="3"/>
      <c r="G75" s="3"/>
      <c r="H75" s="3"/>
    </row>
  </sheetData>
  <mergeCells count="25">
    <mergeCell ref="A26:C26"/>
    <mergeCell ref="A27:C27"/>
    <mergeCell ref="A30:H30"/>
    <mergeCell ref="A31:H31"/>
    <mergeCell ref="A23:C23"/>
    <mergeCell ref="A24:C24"/>
    <mergeCell ref="A25:C25"/>
    <mergeCell ref="A1:H1"/>
    <mergeCell ref="A2:H2"/>
    <mergeCell ref="A15:H15"/>
    <mergeCell ref="A4:C4"/>
    <mergeCell ref="A5:C5"/>
    <mergeCell ref="A6:C6"/>
    <mergeCell ref="A7:C7"/>
    <mergeCell ref="A8:C8"/>
    <mergeCell ref="A9:C9"/>
    <mergeCell ref="A10:C10"/>
    <mergeCell ref="A11:C11"/>
    <mergeCell ref="A18:C18"/>
    <mergeCell ref="A19:C19"/>
    <mergeCell ref="A21:C21"/>
    <mergeCell ref="A22:C22"/>
    <mergeCell ref="A14:H14"/>
    <mergeCell ref="A17:C17"/>
    <mergeCell ref="A20:H20"/>
  </mergeCells>
  <pageMargins left="0.70866141732283472" right="0.70866141732283472" top="0.74803149606299213" bottom="0.74803149606299213" header="0.31496062992125984" footer="0.31496062992125984"/>
  <pageSetup paperSize="9" scale="67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2025-04-14T06:26:37Z</dcterms:modified>
</cp:coreProperties>
</file>