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05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67" i="1" l="1"/>
  <c r="L67" i="1" s="1"/>
  <c r="N67" i="1" s="1"/>
  <c r="E68" i="1"/>
  <c r="L68" i="1" s="1"/>
  <c r="N68" i="1" s="1"/>
  <c r="E69" i="1"/>
  <c r="L69" i="1" s="1"/>
  <c r="N69" i="1" s="1"/>
  <c r="E70" i="1"/>
  <c r="L70" i="1" s="1"/>
  <c r="N70" i="1" s="1"/>
  <c r="E71" i="1"/>
  <c r="L71" i="1" s="1"/>
  <c r="N71" i="1" s="1"/>
  <c r="E43" i="1"/>
  <c r="L43" i="1" s="1"/>
  <c r="N43" i="1" s="1"/>
  <c r="E47" i="1"/>
  <c r="L47" i="1" s="1"/>
  <c r="N47" i="1" s="1"/>
  <c r="E46" i="1"/>
  <c r="L46" i="1" s="1"/>
  <c r="N46" i="1" s="1"/>
  <c r="E44" i="1"/>
  <c r="L44" i="1" s="1"/>
  <c r="N44" i="1" s="1"/>
  <c r="E45" i="1"/>
  <c r="L45" i="1" s="1"/>
  <c r="N45" i="1" s="1"/>
  <c r="E66" i="1"/>
  <c r="L66" i="1" s="1"/>
  <c r="N66" i="1" s="1"/>
  <c r="E65" i="1"/>
  <c r="L65" i="1" s="1"/>
  <c r="N65" i="1" s="1"/>
  <c r="E61" i="1"/>
  <c r="L61" i="1" s="1"/>
  <c r="N61" i="1" s="1"/>
  <c r="E62" i="1"/>
  <c r="L62" i="1" s="1"/>
  <c r="N62" i="1" s="1"/>
  <c r="E63" i="1"/>
  <c r="L63" i="1" s="1"/>
  <c r="N63" i="1" s="1"/>
  <c r="E64" i="1"/>
  <c r="L64" i="1" s="1"/>
  <c r="N64" i="1" s="1"/>
  <c r="E60" i="1"/>
  <c r="L60" i="1" s="1"/>
  <c r="N60" i="1" s="1"/>
  <c r="E36" i="1"/>
  <c r="L36" i="1" s="1"/>
  <c r="N36" i="1" s="1"/>
  <c r="E41" i="1"/>
  <c r="L41" i="1" s="1"/>
  <c r="N41" i="1" s="1"/>
  <c r="E37" i="1"/>
  <c r="L37" i="1" s="1"/>
  <c r="N37" i="1" s="1"/>
  <c r="E38" i="1"/>
  <c r="L38" i="1" s="1"/>
  <c r="N38" i="1" s="1"/>
  <c r="E39" i="1"/>
  <c r="L39" i="1" s="1"/>
  <c r="N39" i="1" s="1"/>
  <c r="E40" i="1"/>
  <c r="L40" i="1" s="1"/>
  <c r="N40" i="1" s="1"/>
  <c r="E42" i="1"/>
  <c r="L42" i="1" s="1"/>
  <c r="N42" i="1" s="1"/>
  <c r="E20" i="1"/>
  <c r="L20" i="1" s="1"/>
  <c r="N20" i="1" s="1"/>
  <c r="E19" i="1"/>
  <c r="L19" i="1" s="1"/>
  <c r="N19" i="1" s="1"/>
  <c r="E21" i="1"/>
  <c r="L21" i="1" s="1"/>
  <c r="N21" i="1" s="1"/>
  <c r="E22" i="1"/>
  <c r="L22" i="1" s="1"/>
  <c r="N22" i="1" s="1"/>
  <c r="E23" i="1"/>
  <c r="L23" i="1" s="1"/>
  <c r="N23" i="1" s="1"/>
  <c r="E27" i="1"/>
  <c r="L27" i="1" s="1"/>
  <c r="N27" i="1" s="1"/>
  <c r="E28" i="1"/>
  <c r="L28" i="1" s="1"/>
  <c r="N28" i="1" s="1"/>
  <c r="E72" i="1"/>
  <c r="L72" i="1" s="1"/>
  <c r="N72" i="1" s="1"/>
  <c r="E48" i="1"/>
  <c r="L48" i="1" s="1"/>
  <c r="N48" i="1" s="1"/>
  <c r="E49" i="1"/>
  <c r="L49" i="1" s="1"/>
  <c r="N49" i="1" s="1"/>
  <c r="E50" i="1"/>
  <c r="L50" i="1" s="1"/>
  <c r="N50" i="1" s="1"/>
  <c r="E15" i="1"/>
  <c r="L15" i="1" s="1"/>
  <c r="N15" i="1" s="1"/>
  <c r="E12" i="1"/>
  <c r="L12" i="1" s="1"/>
  <c r="N12" i="1" s="1"/>
  <c r="E13" i="1"/>
  <c r="L13" i="1" s="1"/>
  <c r="N13" i="1" s="1"/>
  <c r="E14" i="1"/>
  <c r="L14" i="1" s="1"/>
  <c r="N14" i="1" s="1"/>
  <c r="E16" i="1"/>
  <c r="L16" i="1" s="1"/>
  <c r="N16" i="1" s="1"/>
  <c r="E17" i="1"/>
  <c r="L17" i="1" s="1"/>
  <c r="N17" i="1" s="1"/>
  <c r="E18" i="1"/>
  <c r="L18" i="1" s="1"/>
  <c r="N18" i="1" s="1"/>
  <c r="E76" i="1"/>
  <c r="L76" i="1" s="1"/>
  <c r="N76" i="1" s="1"/>
  <c r="E75" i="1"/>
  <c r="L75" i="1" s="1"/>
  <c r="N75" i="1" s="1"/>
  <c r="E51" i="1"/>
  <c r="L51" i="1" s="1"/>
  <c r="N51" i="1" s="1"/>
  <c r="E52" i="1"/>
  <c r="L52" i="1" s="1"/>
  <c r="N52" i="1" s="1"/>
  <c r="E25" i="1"/>
  <c r="L25" i="1" s="1"/>
  <c r="N25" i="1" s="1"/>
  <c r="E26" i="1"/>
  <c r="L26" i="1" s="1"/>
  <c r="N26" i="1" s="1"/>
  <c r="E24" i="1"/>
  <c r="L24" i="1" s="1"/>
  <c r="N24" i="1" s="1"/>
  <c r="E74" i="1"/>
  <c r="L74" i="1" s="1"/>
  <c r="N74" i="1" s="1"/>
  <c r="E73" i="1"/>
  <c r="L73" i="1" s="1"/>
  <c r="N73" i="1" s="1"/>
  <c r="P24" i="1" l="1"/>
  <c r="P23" i="1" s="1"/>
  <c r="P21" i="1" l="1"/>
  <c r="P20" i="1"/>
  <c r="P22" i="1"/>
  <c r="P19" i="1"/>
</calcChain>
</file>

<file path=xl/sharedStrings.xml><?xml version="1.0" encoding="utf-8"?>
<sst xmlns="http://schemas.openxmlformats.org/spreadsheetml/2006/main" count="206" uniqueCount="41">
  <si>
    <t>№ п/п</t>
  </si>
  <si>
    <t>Наименование муниципальной услуги (выполнение работ)</t>
  </si>
  <si>
    <t>Учреждение</t>
  </si>
  <si>
    <t>Услуга (работа)</t>
  </si>
  <si>
    <t>ОТ1</t>
  </si>
  <si>
    <t>МЗ и ОЦДИ</t>
  </si>
  <si>
    <t>ИНЗ</t>
  </si>
  <si>
    <t>Всего</t>
  </si>
  <si>
    <t>Значение базового норматива затрат, тыс.руб</t>
  </si>
  <si>
    <t>Значение территориального корректирующего коэффициента</t>
  </si>
  <si>
    <t>Значение отраслевого корректирующего коэффициента</t>
  </si>
  <si>
    <t>Нормативные затраты, тыс.рублей</t>
  </si>
  <si>
    <t>Объем оказания услуг (работ)</t>
  </si>
  <si>
    <t>Итого нормативные затраты, тыс.рублей</t>
  </si>
  <si>
    <t>Показ кинофильмов</t>
  </si>
  <si>
    <t>Организация и проведение мероприятий</t>
  </si>
  <si>
    <t>Показ (организация показа) концертных программ</t>
  </si>
  <si>
    <t>Организация деятельности клубных формирований и формирований самодеятельного народного творчества</t>
  </si>
  <si>
    <t>Услуга</t>
  </si>
  <si>
    <t>МАУК «Бабаевский ЦКР»</t>
  </si>
  <si>
    <t>Организация и проведение культурно-массовых мероприятий (показ кинофильмов)</t>
  </si>
  <si>
    <t>Организация и проведение культурно-массовых мероприятий</t>
  </si>
  <si>
    <t xml:space="preserve">Работа </t>
  </si>
  <si>
    <t>МБУК «ЭКЦ БР»</t>
  </si>
  <si>
    <t>Постановка на учет объектов хранения, поступивших в отчетном периоде в централизованный фонд фольклорно-этнографических материалов, а также внесение объектов в пользовательский ресурс (электронный каталог)</t>
  </si>
  <si>
    <t>Создание экспозиций (выставок) музеев, организация выездных выставок</t>
  </si>
  <si>
    <t>Формирование, учет, изучение, обеспечение физического сохранения и безопасности музейных предметов, музейных коллекций</t>
  </si>
  <si>
    <t>МБУК «БКМ им. М.В.Горбуновой»</t>
  </si>
  <si>
    <t>реализация дополнительных общеобразовательных предпрофессиональных программ</t>
  </si>
  <si>
    <t>реализация дополнительных общеразвивающих программ</t>
  </si>
  <si>
    <t>МАУ ДО «Бабаевская ШИ»</t>
  </si>
  <si>
    <t>ОХЗ</t>
  </si>
  <si>
    <t>Значения базовых нормативных затрат на оказание муниципальных услуг (выполнение работ),  корректирующих коэффициентов к базовым нормативам затрат и значений нормативных затрат на оказание муниципальных услуг (выполнение работ) на плановый 2023 год</t>
  </si>
  <si>
    <t>Публичный показ музейных предметов, музейных коллекций</t>
  </si>
  <si>
    <t>Значения базовых нормативных затрат на оказание муниципальных услуг (выполнение работ),  корректирующих коэффициентов к базовым нормативам затрат и значений нормативных затрат на оказание муниципальных услуг (выполнение работ) на 2022 год</t>
  </si>
  <si>
    <t>Значения базовых нормативных затрат на оказание муниципальных услуг (выполнение работ),  корректирующих коэффициентов к базовым нормативам затрат и значений нормативных затрат на оказание муниципальных услуг (выполнение работ) на плановый 2024 год</t>
  </si>
  <si>
    <t>УТВЕРЖДЕНО</t>
  </si>
  <si>
    <t>от 30.12.2021 № 407</t>
  </si>
  <si>
    <t xml:space="preserve"> Бабаевского муниципального района</t>
  </si>
  <si>
    <t>Постановлением администрации</t>
  </si>
  <si>
    <t>(Приложение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</si>
</sst>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2" fontId="1" fillId="0" borderId="0" xfId="0" applyNumberFormat="1" applyFont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2" fontId="1" fillId="0" borderId="0" xfId="0" applyNumberFormat="1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2" fontId="1" fillId="0" borderId="4" xfId="0" applyNumberFormat="1" applyFont="1" applyFill="1" applyBorder="1" applyAlignment="1">
      <alignment vertical="top" wrapText="1"/>
    </xf>
    <xf numFmtId="2" fontId="1" fillId="0" borderId="5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2" fontId="1" fillId="0" borderId="4" xfId="0" applyNumberFormat="1" applyFont="1" applyFill="1" applyBorder="1" applyAlignment="1">
      <alignment wrapText="1"/>
    </xf>
    <xf numFmtId="2" fontId="1" fillId="0" borderId="5" xfId="0" applyNumberFormat="1" applyFont="1" applyFill="1" applyBorder="1" applyAlignment="1">
      <alignment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2" fontId="1" fillId="0" borderId="0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76"/>
  <sheetViews>
    <sheetView tabSelected="1" topLeftCell="A43" zoomScale="70" zoomScaleNormal="70" workbookViewId="0">
      <selection activeCell="A55" sqref="A55:N76"/>
    </sheetView>
  </sheetViews>
  <sheetFormatPr defaultRowHeight="15" x14ac:dyDescent="0.25"/>
  <cols>
    <col min="1" max="1" width="5.140625" style="1" customWidth="1"/>
    <col min="2" max="2" width="29.28515625" style="1" customWidth="1"/>
    <col min="3" max="3" width="15" style="1" customWidth="1"/>
    <col min="4" max="9" width="9.140625" style="1"/>
    <col min="10" max="10" width="7.42578125" style="1" customWidth="1"/>
    <col min="11" max="11" width="7.5703125" style="1" customWidth="1"/>
    <col min="12" max="12" width="9.42578125" style="1" customWidth="1"/>
    <col min="13" max="13" width="9.140625" style="1"/>
    <col min="14" max="14" width="10.28515625" style="7" customWidth="1"/>
    <col min="15" max="15" width="9.140625" style="1"/>
    <col min="16" max="16" width="13.140625" style="1" bestFit="1" customWidth="1"/>
    <col min="17" max="17" width="12.140625" style="1" bestFit="1" customWidth="1"/>
    <col min="18" max="18" width="12.85546875" style="1" bestFit="1" customWidth="1"/>
    <col min="19" max="20" width="12.140625" style="1" bestFit="1" customWidth="1"/>
    <col min="21" max="16384" width="9.140625" style="1"/>
  </cols>
  <sheetData>
    <row r="2" spans="1:18" ht="18.75" x14ac:dyDescent="0.3">
      <c r="B2" s="6"/>
      <c r="K2" s="44" t="s">
        <v>36</v>
      </c>
      <c r="L2" s="44"/>
      <c r="M2" s="44"/>
    </row>
    <row r="3" spans="1:18" ht="15" customHeight="1" x14ac:dyDescent="0.25">
      <c r="K3" s="43" t="s">
        <v>39</v>
      </c>
      <c r="L3" s="43"/>
      <c r="M3" s="43"/>
      <c r="N3" s="54"/>
    </row>
    <row r="4" spans="1:18" ht="18" customHeight="1" x14ac:dyDescent="0.25">
      <c r="K4" s="43" t="s">
        <v>38</v>
      </c>
      <c r="L4" s="43"/>
      <c r="M4" s="43"/>
      <c r="N4" s="43"/>
    </row>
    <row r="5" spans="1:18" ht="15" customHeight="1" x14ac:dyDescent="0.25">
      <c r="K5" s="52" t="s">
        <v>37</v>
      </c>
      <c r="L5" s="53"/>
      <c r="M5" s="53"/>
      <c r="N5" s="53"/>
    </row>
    <row r="6" spans="1:18" x14ac:dyDescent="0.25">
      <c r="K6" s="9"/>
      <c r="L6" s="9"/>
      <c r="N6" s="10"/>
    </row>
    <row r="7" spans="1:18" x14ac:dyDescent="0.25">
      <c r="K7" s="44" t="s">
        <v>40</v>
      </c>
      <c r="L7" s="44"/>
      <c r="M7" s="44"/>
    </row>
    <row r="9" spans="1:18" ht="70.5" customHeight="1" x14ac:dyDescent="0.25">
      <c r="C9" s="41" t="s">
        <v>34</v>
      </c>
      <c r="D9" s="42"/>
      <c r="E9" s="42"/>
      <c r="F9" s="42"/>
      <c r="G9" s="42"/>
      <c r="H9" s="42"/>
      <c r="I9" s="42"/>
      <c r="J9" s="42"/>
      <c r="K9" s="42"/>
      <c r="L9" s="42"/>
      <c r="M9" s="42"/>
    </row>
    <row r="10" spans="1:18" s="5" customFormat="1" ht="39" customHeight="1" x14ac:dyDescent="0.25">
      <c r="A10" s="34" t="s">
        <v>0</v>
      </c>
      <c r="B10" s="34" t="s">
        <v>1</v>
      </c>
      <c r="C10" s="34" t="s">
        <v>2</v>
      </c>
      <c r="D10" s="34" t="s">
        <v>3</v>
      </c>
      <c r="E10" s="36" t="s">
        <v>8</v>
      </c>
      <c r="F10" s="37"/>
      <c r="G10" s="37"/>
      <c r="H10" s="37"/>
      <c r="I10" s="37"/>
      <c r="J10" s="34" t="s">
        <v>9</v>
      </c>
      <c r="K10" s="34" t="s">
        <v>10</v>
      </c>
      <c r="L10" s="34" t="s">
        <v>11</v>
      </c>
      <c r="M10" s="34" t="s">
        <v>12</v>
      </c>
      <c r="N10" s="38" t="s">
        <v>13</v>
      </c>
    </row>
    <row r="11" spans="1:18" s="5" customFormat="1" ht="38.25" customHeight="1" x14ac:dyDescent="0.25">
      <c r="A11" s="35"/>
      <c r="B11" s="35"/>
      <c r="C11" s="35"/>
      <c r="D11" s="35"/>
      <c r="E11" s="16" t="s">
        <v>7</v>
      </c>
      <c r="F11" s="17" t="s">
        <v>4</v>
      </c>
      <c r="G11" s="17" t="s">
        <v>5</v>
      </c>
      <c r="H11" s="17" t="s">
        <v>6</v>
      </c>
      <c r="I11" s="17" t="s">
        <v>31</v>
      </c>
      <c r="J11" s="35"/>
      <c r="K11" s="35"/>
      <c r="L11" s="35"/>
      <c r="M11" s="35"/>
      <c r="N11" s="39"/>
    </row>
    <row r="12" spans="1:18" s="5" customFormat="1" ht="19.5" customHeight="1" x14ac:dyDescent="0.3">
      <c r="A12" s="16">
        <v>1</v>
      </c>
      <c r="B12" s="17" t="s">
        <v>14</v>
      </c>
      <c r="C12" s="17" t="s">
        <v>19</v>
      </c>
      <c r="D12" s="17" t="s">
        <v>18</v>
      </c>
      <c r="E12" s="26">
        <f>F12+G12+H12+I12</f>
        <v>2.5544000000000002</v>
      </c>
      <c r="F12" s="27">
        <v>0.14699000000000001</v>
      </c>
      <c r="G12" s="26">
        <v>0.44657000000000002</v>
      </c>
      <c r="H12" s="26">
        <v>4.0390000000000002E-2</v>
      </c>
      <c r="I12" s="26">
        <v>1.92045</v>
      </c>
      <c r="J12" s="14">
        <v>1</v>
      </c>
      <c r="K12" s="14">
        <v>1</v>
      </c>
      <c r="L12" s="14">
        <f>E12*J12*K12</f>
        <v>2.5544000000000002</v>
      </c>
      <c r="M12" s="14">
        <v>880</v>
      </c>
      <c r="N12" s="19">
        <f>L12*M12</f>
        <v>2247.8720000000003</v>
      </c>
      <c r="P12" s="24"/>
      <c r="R12" s="29"/>
    </row>
    <row r="13" spans="1:18" s="5" customFormat="1" ht="25.5" customHeight="1" x14ac:dyDescent="0.3">
      <c r="A13" s="16">
        <v>2</v>
      </c>
      <c r="B13" s="17" t="s">
        <v>15</v>
      </c>
      <c r="C13" s="17" t="s">
        <v>19</v>
      </c>
      <c r="D13" s="17" t="s">
        <v>18</v>
      </c>
      <c r="E13" s="26">
        <f>F13+G13+H13+I13</f>
        <v>0.75031000000000003</v>
      </c>
      <c r="F13" s="27">
        <v>0.21509</v>
      </c>
      <c r="G13" s="26">
        <v>6.087E-2</v>
      </c>
      <c r="H13" s="26">
        <v>6.3499999999999997E-3</v>
      </c>
      <c r="I13" s="26">
        <v>0.46800000000000003</v>
      </c>
      <c r="J13" s="14">
        <v>1</v>
      </c>
      <c r="K13" s="14">
        <v>1</v>
      </c>
      <c r="L13" s="14">
        <f t="shared" ref="L13:L23" si="0">E13*J13*K13</f>
        <v>0.75031000000000003</v>
      </c>
      <c r="M13" s="14">
        <v>5000</v>
      </c>
      <c r="N13" s="19">
        <f>L13*M13</f>
        <v>3751.55</v>
      </c>
      <c r="P13" s="24"/>
      <c r="R13" s="29"/>
    </row>
    <row r="14" spans="1:18" s="5" customFormat="1" ht="30.75" customHeight="1" x14ac:dyDescent="0.3">
      <c r="A14" s="16">
        <v>3</v>
      </c>
      <c r="B14" s="17" t="s">
        <v>16</v>
      </c>
      <c r="C14" s="17" t="s">
        <v>19</v>
      </c>
      <c r="D14" s="17" t="s">
        <v>18</v>
      </c>
      <c r="E14" s="26">
        <f t="shared" ref="E14:E28" si="1">F14+G14+H14+I14</f>
        <v>1.3589899999999999</v>
      </c>
      <c r="F14" s="27">
        <v>0.28863</v>
      </c>
      <c r="G14" s="26">
        <v>5.3100000000000001E-2</v>
      </c>
      <c r="H14" s="26">
        <v>1.163E-2</v>
      </c>
      <c r="I14" s="26">
        <v>1.00563</v>
      </c>
      <c r="J14" s="14"/>
      <c r="K14" s="14">
        <v>1</v>
      </c>
      <c r="L14" s="14">
        <f>E14</f>
        <v>1.3589899999999999</v>
      </c>
      <c r="M14" s="14">
        <v>3137</v>
      </c>
      <c r="N14" s="19">
        <f t="shared" ref="N14:N26" si="2">L14*M14</f>
        <v>4263.1516299999994</v>
      </c>
      <c r="P14" s="24"/>
      <c r="R14" s="29"/>
    </row>
    <row r="15" spans="1:18" s="5" customFormat="1" ht="58.5" customHeight="1" x14ac:dyDescent="0.3">
      <c r="A15" s="16">
        <v>4</v>
      </c>
      <c r="B15" s="17" t="s">
        <v>17</v>
      </c>
      <c r="C15" s="17" t="s">
        <v>19</v>
      </c>
      <c r="D15" s="17" t="s">
        <v>18</v>
      </c>
      <c r="E15" s="26">
        <f t="shared" si="1"/>
        <v>2.8775299999999997</v>
      </c>
      <c r="F15" s="27">
        <v>0.28231000000000001</v>
      </c>
      <c r="G15" s="26">
        <v>3.0179999999999998E-2</v>
      </c>
      <c r="H15" s="26">
        <v>0.27338000000000001</v>
      </c>
      <c r="I15" s="26">
        <v>2.2916599999999998</v>
      </c>
      <c r="J15" s="14">
        <v>1</v>
      </c>
      <c r="K15" s="14">
        <v>1</v>
      </c>
      <c r="L15" s="14">
        <f t="shared" si="0"/>
        <v>2.8775299999999997</v>
      </c>
      <c r="M15" s="14">
        <v>5</v>
      </c>
      <c r="N15" s="19">
        <f t="shared" si="2"/>
        <v>14.387649999999999</v>
      </c>
      <c r="P15" s="24"/>
      <c r="R15" s="29"/>
    </row>
    <row r="16" spans="1:18" s="5" customFormat="1" ht="45" customHeight="1" x14ac:dyDescent="0.3">
      <c r="A16" s="16">
        <v>5</v>
      </c>
      <c r="B16" s="17" t="s">
        <v>20</v>
      </c>
      <c r="C16" s="17" t="s">
        <v>19</v>
      </c>
      <c r="D16" s="17" t="s">
        <v>22</v>
      </c>
      <c r="E16" s="26">
        <f t="shared" si="1"/>
        <v>0.89829999999999999</v>
      </c>
      <c r="F16" s="27">
        <v>6.5180000000000002E-2</v>
      </c>
      <c r="G16" s="26">
        <v>2E-3</v>
      </c>
      <c r="H16" s="26">
        <v>2.3519999999999999E-2</v>
      </c>
      <c r="I16" s="26">
        <v>0.80759999999999998</v>
      </c>
      <c r="J16" s="14">
        <v>1</v>
      </c>
      <c r="K16" s="14">
        <v>1</v>
      </c>
      <c r="L16" s="14">
        <f t="shared" si="0"/>
        <v>0.89829999999999999</v>
      </c>
      <c r="M16" s="14">
        <v>567</v>
      </c>
      <c r="N16" s="19">
        <f t="shared" si="2"/>
        <v>509.33609999999999</v>
      </c>
      <c r="P16" s="24"/>
      <c r="R16" s="29"/>
    </row>
    <row r="17" spans="1:30" s="5" customFormat="1" ht="32.25" customHeight="1" x14ac:dyDescent="0.3">
      <c r="A17" s="16">
        <v>6</v>
      </c>
      <c r="B17" s="17" t="s">
        <v>21</v>
      </c>
      <c r="C17" s="17" t="s">
        <v>19</v>
      </c>
      <c r="D17" s="17" t="s">
        <v>22</v>
      </c>
      <c r="E17" s="26">
        <f t="shared" si="1"/>
        <v>0.2409</v>
      </c>
      <c r="F17" s="27">
        <v>0.14976</v>
      </c>
      <c r="G17" s="26">
        <v>3.8039999999999997E-2</v>
      </c>
      <c r="H17" s="26">
        <v>1.5399999999999999E-3</v>
      </c>
      <c r="I17" s="26">
        <v>5.1560000000000002E-2</v>
      </c>
      <c r="J17" s="14">
        <v>1</v>
      </c>
      <c r="K17" s="14">
        <v>1</v>
      </c>
      <c r="L17" s="14">
        <f t="shared" si="0"/>
        <v>0.2409</v>
      </c>
      <c r="M17" s="14">
        <v>27272</v>
      </c>
      <c r="N17" s="19">
        <f t="shared" si="2"/>
        <v>6569.8248000000003</v>
      </c>
      <c r="P17" s="24"/>
      <c r="R17" s="29"/>
    </row>
    <row r="18" spans="1:30" s="5" customFormat="1" ht="58.5" customHeight="1" x14ac:dyDescent="0.3">
      <c r="A18" s="16">
        <v>7</v>
      </c>
      <c r="B18" s="17" t="s">
        <v>17</v>
      </c>
      <c r="C18" s="17" t="s">
        <v>19</v>
      </c>
      <c r="D18" s="17" t="s">
        <v>22</v>
      </c>
      <c r="E18" s="26">
        <f t="shared" si="1"/>
        <v>4.5262000000000002</v>
      </c>
      <c r="F18" s="27">
        <v>0.22042999999999999</v>
      </c>
      <c r="G18" s="26">
        <v>7.6299999999999996E-3</v>
      </c>
      <c r="H18" s="26">
        <v>6.9139999999999993E-2</v>
      </c>
      <c r="I18" s="26">
        <v>4.2290000000000001</v>
      </c>
      <c r="J18" s="14">
        <v>1</v>
      </c>
      <c r="K18" s="14">
        <v>1</v>
      </c>
      <c r="L18" s="14">
        <f t="shared" si="0"/>
        <v>4.5262000000000002</v>
      </c>
      <c r="M18" s="14">
        <v>47</v>
      </c>
      <c r="N18" s="19">
        <f t="shared" si="2"/>
        <v>212.73140000000001</v>
      </c>
      <c r="P18" s="24"/>
      <c r="Q18" s="22"/>
      <c r="R18" s="29"/>
      <c r="S18" s="22"/>
    </row>
    <row r="19" spans="1:30" s="5" customFormat="1" ht="58.5" customHeight="1" x14ac:dyDescent="0.3">
      <c r="A19" s="16">
        <v>8</v>
      </c>
      <c r="B19" s="17" t="s">
        <v>15</v>
      </c>
      <c r="C19" s="17" t="s">
        <v>23</v>
      </c>
      <c r="D19" s="17" t="s">
        <v>18</v>
      </c>
      <c r="E19" s="14">
        <f t="shared" si="1"/>
        <v>3.78538</v>
      </c>
      <c r="F19" s="15">
        <v>1.48201</v>
      </c>
      <c r="G19" s="14">
        <v>0.19316</v>
      </c>
      <c r="H19" s="14">
        <v>5.5399999999999998E-2</v>
      </c>
      <c r="I19" s="14">
        <v>2.0548099999999998</v>
      </c>
      <c r="J19" s="14">
        <v>1</v>
      </c>
      <c r="K19" s="14">
        <v>1</v>
      </c>
      <c r="L19" s="14">
        <f t="shared" si="0"/>
        <v>3.78538</v>
      </c>
      <c r="M19" s="14">
        <v>410</v>
      </c>
      <c r="N19" s="19">
        <f t="shared" si="2"/>
        <v>1552.0057999999999</v>
      </c>
      <c r="P19" s="24">
        <f>N19/$P$24*100</f>
        <v>34.073357196215433</v>
      </c>
      <c r="R19" s="29"/>
    </row>
    <row r="20" spans="1:30" s="5" customFormat="1" ht="58.5" customHeight="1" x14ac:dyDescent="0.3">
      <c r="A20" s="16">
        <v>9</v>
      </c>
      <c r="B20" s="17" t="s">
        <v>16</v>
      </c>
      <c r="C20" s="17" t="s">
        <v>23</v>
      </c>
      <c r="D20" s="17" t="s">
        <v>18</v>
      </c>
      <c r="E20" s="14">
        <f t="shared" si="1"/>
        <v>5.8021399999999996</v>
      </c>
      <c r="F20" s="15">
        <v>1.0614699999999999</v>
      </c>
      <c r="G20" s="14">
        <v>0.52708999999999995</v>
      </c>
      <c r="H20" s="14">
        <v>0.15179999999999999</v>
      </c>
      <c r="I20" s="14">
        <v>4.0617799999999997</v>
      </c>
      <c r="J20" s="14">
        <v>1</v>
      </c>
      <c r="K20" s="14">
        <v>1</v>
      </c>
      <c r="L20" s="14">
        <f t="shared" si="0"/>
        <v>5.8021399999999996</v>
      </c>
      <c r="M20" s="14">
        <v>150</v>
      </c>
      <c r="N20" s="19">
        <f t="shared" si="2"/>
        <v>870.32099999999991</v>
      </c>
      <c r="P20" s="24">
        <f>N20/$P$24*100</f>
        <v>19.107375957208028</v>
      </c>
      <c r="R20" s="29"/>
    </row>
    <row r="21" spans="1:30" s="5" customFormat="1" ht="93.75" customHeight="1" x14ac:dyDescent="0.25">
      <c r="A21" s="16">
        <v>10</v>
      </c>
      <c r="B21" s="17" t="s">
        <v>24</v>
      </c>
      <c r="C21" s="17" t="s">
        <v>23</v>
      </c>
      <c r="D21" s="17" t="s">
        <v>22</v>
      </c>
      <c r="E21" s="14">
        <f>F21+G21+H21+I21</f>
        <v>37.615579999999994</v>
      </c>
      <c r="F21" s="15">
        <v>35.741999999999997</v>
      </c>
      <c r="G21" s="14">
        <v>0</v>
      </c>
      <c r="H21" s="14"/>
      <c r="I21" s="14">
        <v>1.87358</v>
      </c>
      <c r="J21" s="14">
        <v>1</v>
      </c>
      <c r="K21" s="14">
        <v>1</v>
      </c>
      <c r="L21" s="14">
        <f t="shared" si="0"/>
        <v>37.615579999999994</v>
      </c>
      <c r="M21" s="14">
        <v>17</v>
      </c>
      <c r="N21" s="19">
        <f t="shared" si="2"/>
        <v>639.46485999999993</v>
      </c>
      <c r="P21" s="24">
        <f>N21/$P$24*100</f>
        <v>14.03906775941681</v>
      </c>
      <c r="S21" s="22"/>
      <c r="T21" s="22"/>
    </row>
    <row r="22" spans="1:30" s="5" customFormat="1" ht="27.75" customHeight="1" x14ac:dyDescent="0.25">
      <c r="A22" s="16">
        <v>11</v>
      </c>
      <c r="B22" s="17" t="s">
        <v>21</v>
      </c>
      <c r="C22" s="17" t="s">
        <v>23</v>
      </c>
      <c r="D22" s="17" t="s">
        <v>22</v>
      </c>
      <c r="E22" s="14">
        <f>F22+G22+H22+I22</f>
        <v>0.25148000000000004</v>
      </c>
      <c r="F22" s="25">
        <v>0.20654</v>
      </c>
      <c r="G22" s="25">
        <v>1.397E-2</v>
      </c>
      <c r="H22" s="25">
        <v>1.017E-2</v>
      </c>
      <c r="I22" s="25">
        <v>2.0799999999999999E-2</v>
      </c>
      <c r="J22" s="14">
        <v>1</v>
      </c>
      <c r="K22" s="14">
        <v>1</v>
      </c>
      <c r="L22" s="14">
        <f t="shared" si="0"/>
        <v>0.25148000000000004</v>
      </c>
      <c r="M22" s="25">
        <v>5869</v>
      </c>
      <c r="N22" s="19">
        <f t="shared" si="2"/>
        <v>1475.9361200000003</v>
      </c>
      <c r="O22" s="30"/>
      <c r="P22" s="24">
        <f>N22/$P$24*100</f>
        <v>32.403292961634747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1"/>
    </row>
    <row r="23" spans="1:30" s="5" customFormat="1" ht="52.5" customHeight="1" x14ac:dyDescent="0.25">
      <c r="A23" s="16">
        <v>12</v>
      </c>
      <c r="B23" s="17" t="s">
        <v>17</v>
      </c>
      <c r="C23" s="17" t="s">
        <v>23</v>
      </c>
      <c r="D23" s="17" t="s">
        <v>22</v>
      </c>
      <c r="E23" s="14">
        <f t="shared" si="1"/>
        <v>1.07298</v>
      </c>
      <c r="F23" s="15">
        <v>0.62926000000000004</v>
      </c>
      <c r="G23" s="14">
        <v>2.6689999999999998E-2</v>
      </c>
      <c r="H23" s="14">
        <v>6.0099999999999997E-3</v>
      </c>
      <c r="I23" s="14">
        <v>0.41102</v>
      </c>
      <c r="J23" s="14">
        <v>1</v>
      </c>
      <c r="K23" s="14">
        <v>1</v>
      </c>
      <c r="L23" s="14">
        <f t="shared" si="0"/>
        <v>1.07298</v>
      </c>
      <c r="M23" s="14">
        <v>16</v>
      </c>
      <c r="N23" s="19">
        <f>L23*M23</f>
        <v>17.167680000000001</v>
      </c>
      <c r="P23" s="24">
        <f>N23/$P$24*100</f>
        <v>0.3769061255249973</v>
      </c>
    </row>
    <row r="24" spans="1:30" s="5" customFormat="1" ht="52.5" customHeight="1" x14ac:dyDescent="0.25">
      <c r="A24" s="16">
        <v>13</v>
      </c>
      <c r="B24" s="17" t="s">
        <v>33</v>
      </c>
      <c r="C24" s="17" t="s">
        <v>27</v>
      </c>
      <c r="D24" s="17" t="s">
        <v>18</v>
      </c>
      <c r="E24" s="14">
        <f t="shared" si="1"/>
        <v>5.3559999999999999</v>
      </c>
      <c r="F24" s="15">
        <v>3.202</v>
      </c>
      <c r="G24" s="14">
        <v>0</v>
      </c>
      <c r="H24" s="14">
        <v>0</v>
      </c>
      <c r="I24" s="14">
        <v>2.1539999999999999</v>
      </c>
      <c r="J24" s="14">
        <v>1</v>
      </c>
      <c r="K24" s="14">
        <v>1</v>
      </c>
      <c r="L24" s="14">
        <f>E24</f>
        <v>5.3559999999999999</v>
      </c>
      <c r="M24" s="14">
        <v>620</v>
      </c>
      <c r="N24" s="19">
        <f t="shared" si="2"/>
        <v>3320.72</v>
      </c>
      <c r="P24" s="22">
        <f>N19+N20+N21+N22+N23</f>
        <v>4554.8954599999997</v>
      </c>
      <c r="S24" s="22"/>
    </row>
    <row r="25" spans="1:30" s="5" customFormat="1" ht="41.25" customHeight="1" x14ac:dyDescent="0.25">
      <c r="A25" s="16">
        <v>14</v>
      </c>
      <c r="B25" s="17" t="s">
        <v>25</v>
      </c>
      <c r="C25" s="17" t="s">
        <v>27</v>
      </c>
      <c r="D25" s="17" t="s">
        <v>22</v>
      </c>
      <c r="E25" s="14">
        <f t="shared" si="1"/>
        <v>0.64400000000000002</v>
      </c>
      <c r="F25" s="15">
        <v>0.38500000000000001</v>
      </c>
      <c r="G25" s="14">
        <v>0</v>
      </c>
      <c r="H25" s="14">
        <v>0</v>
      </c>
      <c r="I25" s="14">
        <v>0.25900000000000001</v>
      </c>
      <c r="J25" s="14">
        <v>1</v>
      </c>
      <c r="K25" s="14">
        <v>1</v>
      </c>
      <c r="L25" s="14">
        <f>E25</f>
        <v>0.64400000000000002</v>
      </c>
      <c r="M25" s="14">
        <v>310</v>
      </c>
      <c r="N25" s="19">
        <f t="shared" si="2"/>
        <v>199.64000000000001</v>
      </c>
    </row>
    <row r="26" spans="1:30" s="5" customFormat="1" ht="51.75" customHeight="1" x14ac:dyDescent="0.25">
      <c r="A26" s="16">
        <v>15</v>
      </c>
      <c r="B26" s="17" t="s">
        <v>26</v>
      </c>
      <c r="C26" s="17" t="s">
        <v>27</v>
      </c>
      <c r="D26" s="17" t="s">
        <v>22</v>
      </c>
      <c r="E26" s="14">
        <f t="shared" si="1"/>
        <v>0.56299999999999994</v>
      </c>
      <c r="F26" s="15">
        <v>0.36799999999999999</v>
      </c>
      <c r="G26" s="14">
        <v>0</v>
      </c>
      <c r="H26" s="14">
        <v>0</v>
      </c>
      <c r="I26" s="14">
        <v>0.19500000000000001</v>
      </c>
      <c r="J26" s="14">
        <v>1</v>
      </c>
      <c r="K26" s="14">
        <v>1</v>
      </c>
      <c r="L26" s="14">
        <f>E26</f>
        <v>0.56299999999999994</v>
      </c>
      <c r="M26" s="14">
        <v>730</v>
      </c>
      <c r="N26" s="19">
        <f t="shared" si="2"/>
        <v>410.98999999999995</v>
      </c>
      <c r="O26" s="22"/>
    </row>
    <row r="27" spans="1:30" s="5" customFormat="1" ht="39.75" customHeight="1" x14ac:dyDescent="0.25">
      <c r="A27" s="16">
        <v>16</v>
      </c>
      <c r="B27" s="17" t="s">
        <v>28</v>
      </c>
      <c r="C27" s="17" t="s">
        <v>30</v>
      </c>
      <c r="D27" s="17" t="s">
        <v>18</v>
      </c>
      <c r="E27" s="14">
        <f t="shared" si="1"/>
        <v>54.519000000000005</v>
      </c>
      <c r="F27" s="15">
        <v>20.994</v>
      </c>
      <c r="G27" s="14">
        <v>2.8250000000000002</v>
      </c>
      <c r="H27" s="14">
        <v>0.20200000000000001</v>
      </c>
      <c r="I27" s="14">
        <v>30.498000000000001</v>
      </c>
      <c r="J27" s="14">
        <v>1</v>
      </c>
      <c r="K27" s="14">
        <v>1</v>
      </c>
      <c r="L27" s="14">
        <f>E27</f>
        <v>54.519000000000005</v>
      </c>
      <c r="M27" s="14">
        <v>247</v>
      </c>
      <c r="N27" s="23">
        <f>L27*M27</f>
        <v>13466.193000000001</v>
      </c>
      <c r="P27" s="22"/>
    </row>
    <row r="28" spans="1:30" s="5" customFormat="1" ht="42" customHeight="1" x14ac:dyDescent="0.25">
      <c r="A28" s="16">
        <v>17</v>
      </c>
      <c r="B28" s="17" t="s">
        <v>29</v>
      </c>
      <c r="C28" s="17" t="s">
        <v>30</v>
      </c>
      <c r="D28" s="17" t="s">
        <v>18</v>
      </c>
      <c r="E28" s="14">
        <f t="shared" si="1"/>
        <v>38.012</v>
      </c>
      <c r="F28" s="15">
        <v>10.061999999999999</v>
      </c>
      <c r="G28" s="14">
        <v>2.5059999999999998</v>
      </c>
      <c r="H28" s="14">
        <v>0.1</v>
      </c>
      <c r="I28" s="14">
        <v>25.344000000000001</v>
      </c>
      <c r="J28" s="14">
        <v>1</v>
      </c>
      <c r="K28" s="14">
        <v>1</v>
      </c>
      <c r="L28" s="14">
        <f>E28</f>
        <v>38.012</v>
      </c>
      <c r="M28" s="14">
        <v>224</v>
      </c>
      <c r="N28" s="23">
        <f>L28*M28</f>
        <v>8514.6880000000001</v>
      </c>
      <c r="P28" s="24"/>
      <c r="Q28" s="24"/>
    </row>
    <row r="29" spans="1:30" s="5" customFormat="1" ht="29.25" customHeight="1" x14ac:dyDescent="0.25">
      <c r="A29" s="11"/>
      <c r="B29" s="12"/>
      <c r="C29" s="12"/>
      <c r="D29" s="12"/>
      <c r="E29" s="11"/>
      <c r="F29" s="11"/>
      <c r="G29" s="11"/>
      <c r="H29" s="11"/>
      <c r="I29" s="11"/>
      <c r="J29" s="11"/>
      <c r="K29" s="11"/>
      <c r="L29" s="11"/>
      <c r="M29" s="11"/>
      <c r="N29" s="13"/>
      <c r="P29" s="24"/>
    </row>
    <row r="31" spans="1:30" ht="70.5" customHeight="1" x14ac:dyDescent="0.25">
      <c r="C31" s="41" t="s">
        <v>32</v>
      </c>
      <c r="D31" s="42"/>
      <c r="E31" s="42"/>
      <c r="F31" s="42"/>
      <c r="G31" s="42"/>
      <c r="H31" s="42"/>
      <c r="I31" s="42"/>
      <c r="J31" s="42"/>
      <c r="K31" s="42"/>
      <c r="L31" s="42"/>
      <c r="M31" s="42"/>
    </row>
    <row r="34" spans="1:19" ht="39" customHeight="1" x14ac:dyDescent="0.25">
      <c r="A34" s="32" t="s">
        <v>0</v>
      </c>
      <c r="B34" s="46" t="s">
        <v>1</v>
      </c>
      <c r="C34" s="46" t="s">
        <v>2</v>
      </c>
      <c r="D34" s="46" t="s">
        <v>3</v>
      </c>
      <c r="E34" s="50" t="s">
        <v>8</v>
      </c>
      <c r="F34" s="51"/>
      <c r="G34" s="51"/>
      <c r="H34" s="51"/>
      <c r="I34" s="51"/>
      <c r="J34" s="46" t="s">
        <v>9</v>
      </c>
      <c r="K34" s="46" t="s">
        <v>10</v>
      </c>
      <c r="L34" s="46" t="s">
        <v>11</v>
      </c>
      <c r="M34" s="46" t="s">
        <v>12</v>
      </c>
      <c r="N34" s="48" t="s">
        <v>13</v>
      </c>
    </row>
    <row r="35" spans="1:19" ht="31.5" customHeight="1" x14ac:dyDescent="0.25">
      <c r="A35" s="33"/>
      <c r="B35" s="47"/>
      <c r="C35" s="47"/>
      <c r="D35" s="47"/>
      <c r="E35" s="2" t="s">
        <v>7</v>
      </c>
      <c r="F35" s="3" t="s">
        <v>4</v>
      </c>
      <c r="G35" s="3" t="s">
        <v>5</v>
      </c>
      <c r="H35" s="3" t="s">
        <v>6</v>
      </c>
      <c r="I35" s="3" t="s">
        <v>31</v>
      </c>
      <c r="J35" s="47"/>
      <c r="K35" s="47"/>
      <c r="L35" s="47"/>
      <c r="M35" s="47"/>
      <c r="N35" s="49"/>
      <c r="R35" s="7"/>
    </row>
    <row r="36" spans="1:19" s="5" customFormat="1" ht="54.75" customHeight="1" x14ac:dyDescent="0.25">
      <c r="A36" s="2">
        <v>1</v>
      </c>
      <c r="B36" s="4" t="s">
        <v>14</v>
      </c>
      <c r="C36" s="4" t="s">
        <v>19</v>
      </c>
      <c r="D36" s="4" t="s">
        <v>18</v>
      </c>
      <c r="E36" s="26">
        <f t="shared" ref="E36:E44" si="3">F36+G36+H36+I36</f>
        <v>2.4059500000000003</v>
      </c>
      <c r="F36" s="27">
        <v>0.14699000000000001</v>
      </c>
      <c r="G36" s="26">
        <v>0.44657000000000002</v>
      </c>
      <c r="H36" s="26">
        <v>4.0390000000000002E-2</v>
      </c>
      <c r="I36" s="26">
        <v>1.772</v>
      </c>
      <c r="J36" s="14">
        <v>1</v>
      </c>
      <c r="K36" s="14">
        <v>1</v>
      </c>
      <c r="L36" s="14">
        <f>E36*J36*K36</f>
        <v>2.4059500000000003</v>
      </c>
      <c r="M36" s="14">
        <v>931</v>
      </c>
      <c r="N36" s="19">
        <f t="shared" ref="N36:N42" si="4">L36*M36</f>
        <v>2239.9394500000003</v>
      </c>
      <c r="Q36" s="22"/>
    </row>
    <row r="37" spans="1:19" s="5" customFormat="1" ht="53.25" customHeight="1" x14ac:dyDescent="0.25">
      <c r="A37" s="2">
        <v>2</v>
      </c>
      <c r="B37" s="4" t="s">
        <v>15</v>
      </c>
      <c r="C37" s="4" t="s">
        <v>19</v>
      </c>
      <c r="D37" s="4" t="s">
        <v>18</v>
      </c>
      <c r="E37" s="26">
        <f t="shared" si="3"/>
        <v>0.68620999999999999</v>
      </c>
      <c r="F37" s="27">
        <v>0.21509</v>
      </c>
      <c r="G37" s="26">
        <v>6.087E-2</v>
      </c>
      <c r="H37" s="26">
        <v>6.3499999999999997E-3</v>
      </c>
      <c r="I37" s="26">
        <v>0.40389999999999998</v>
      </c>
      <c r="J37" s="14">
        <v>1</v>
      </c>
      <c r="K37" s="14">
        <v>1</v>
      </c>
      <c r="L37" s="14">
        <f>E37*J37*K37</f>
        <v>0.68620999999999999</v>
      </c>
      <c r="M37" s="14">
        <v>5500</v>
      </c>
      <c r="N37" s="19">
        <f t="shared" si="4"/>
        <v>3774.1549999999997</v>
      </c>
      <c r="Q37" s="22"/>
    </row>
    <row r="38" spans="1:19" s="5" customFormat="1" ht="30.75" customHeight="1" x14ac:dyDescent="0.25">
      <c r="A38" s="2">
        <v>3</v>
      </c>
      <c r="B38" s="4" t="s">
        <v>16</v>
      </c>
      <c r="C38" s="4" t="s">
        <v>19</v>
      </c>
      <c r="D38" s="4" t="s">
        <v>18</v>
      </c>
      <c r="E38" s="26">
        <f t="shared" si="3"/>
        <v>1.2351399999999999</v>
      </c>
      <c r="F38" s="27">
        <v>0.28863</v>
      </c>
      <c r="G38" s="26">
        <v>5.3100000000000001E-2</v>
      </c>
      <c r="H38" s="26">
        <v>1.163E-2</v>
      </c>
      <c r="I38" s="26">
        <v>0.88178000000000001</v>
      </c>
      <c r="J38" s="14"/>
      <c r="K38" s="14">
        <v>1</v>
      </c>
      <c r="L38" s="14">
        <f>E38</f>
        <v>1.2351399999999999</v>
      </c>
      <c r="M38" s="14">
        <v>3470</v>
      </c>
      <c r="N38" s="19">
        <f t="shared" si="4"/>
        <v>4285.9357999999993</v>
      </c>
      <c r="Q38" s="22"/>
    </row>
    <row r="39" spans="1:19" s="5" customFormat="1" ht="58.5" customHeight="1" x14ac:dyDescent="0.25">
      <c r="A39" s="2">
        <v>4</v>
      </c>
      <c r="B39" s="4" t="s">
        <v>17</v>
      </c>
      <c r="C39" s="4" t="s">
        <v>19</v>
      </c>
      <c r="D39" s="4" t="s">
        <v>18</v>
      </c>
      <c r="E39" s="26">
        <f t="shared" si="3"/>
        <v>2.9395699999999998</v>
      </c>
      <c r="F39" s="27">
        <v>0.28231000000000001</v>
      </c>
      <c r="G39" s="26">
        <v>3.0179999999999998E-2</v>
      </c>
      <c r="H39" s="26">
        <v>0.27338000000000001</v>
      </c>
      <c r="I39" s="26">
        <v>2.3536999999999999</v>
      </c>
      <c r="J39" s="14">
        <v>1</v>
      </c>
      <c r="K39" s="14">
        <v>1</v>
      </c>
      <c r="L39" s="14">
        <f t="shared" ref="L39:L47" si="5">E39*J39*K39</f>
        <v>2.9395699999999998</v>
      </c>
      <c r="M39" s="14">
        <v>6</v>
      </c>
      <c r="N39" s="19">
        <f t="shared" si="4"/>
        <v>17.637419999999999</v>
      </c>
      <c r="Q39" s="22"/>
    </row>
    <row r="40" spans="1:19" s="5" customFormat="1" ht="45" customHeight="1" x14ac:dyDescent="0.25">
      <c r="A40" s="2">
        <v>5</v>
      </c>
      <c r="B40" s="4" t="s">
        <v>20</v>
      </c>
      <c r="C40" s="4" t="s">
        <v>19</v>
      </c>
      <c r="D40" s="4" t="s">
        <v>22</v>
      </c>
      <c r="E40" s="26">
        <f t="shared" si="3"/>
        <v>0.78569999999999995</v>
      </c>
      <c r="F40" s="27">
        <v>6.5180000000000002E-2</v>
      </c>
      <c r="G40" s="26">
        <v>2E-3</v>
      </c>
      <c r="H40" s="26">
        <v>2.3519999999999999E-2</v>
      </c>
      <c r="I40" s="26">
        <v>0.69499999999999995</v>
      </c>
      <c r="J40" s="14">
        <v>1</v>
      </c>
      <c r="K40" s="14">
        <v>1</v>
      </c>
      <c r="L40" s="14">
        <f t="shared" si="5"/>
        <v>0.78569999999999995</v>
      </c>
      <c r="M40" s="14">
        <v>651</v>
      </c>
      <c r="N40" s="19">
        <f t="shared" si="4"/>
        <v>511.49069999999995</v>
      </c>
      <c r="Q40" s="22"/>
    </row>
    <row r="41" spans="1:19" s="5" customFormat="1" ht="32.25" customHeight="1" x14ac:dyDescent="0.25">
      <c r="A41" s="2">
        <v>6</v>
      </c>
      <c r="B41" s="4" t="s">
        <v>21</v>
      </c>
      <c r="C41" s="4" t="s">
        <v>19</v>
      </c>
      <c r="D41" s="4" t="s">
        <v>22</v>
      </c>
      <c r="E41" s="26">
        <f t="shared" si="3"/>
        <v>0.22966</v>
      </c>
      <c r="F41" s="27">
        <v>0.14976</v>
      </c>
      <c r="G41" s="26">
        <v>3.8039999999999997E-2</v>
      </c>
      <c r="H41" s="26">
        <v>1.5399999999999999E-3</v>
      </c>
      <c r="I41" s="26">
        <v>4.0320000000000002E-2</v>
      </c>
      <c r="J41" s="14">
        <v>1</v>
      </c>
      <c r="K41" s="14">
        <v>1</v>
      </c>
      <c r="L41" s="14">
        <f t="shared" si="5"/>
        <v>0.22966</v>
      </c>
      <c r="M41" s="14">
        <v>28722</v>
      </c>
      <c r="N41" s="19">
        <f t="shared" si="4"/>
        <v>6596.2945200000004</v>
      </c>
      <c r="Q41" s="22"/>
    </row>
    <row r="42" spans="1:19" s="5" customFormat="1" ht="58.5" customHeight="1" x14ac:dyDescent="0.25">
      <c r="A42" s="2">
        <v>7</v>
      </c>
      <c r="B42" s="4" t="s">
        <v>17</v>
      </c>
      <c r="C42" s="4" t="s">
        <v>19</v>
      </c>
      <c r="D42" s="4" t="s">
        <v>22</v>
      </c>
      <c r="E42" s="26">
        <f t="shared" si="3"/>
        <v>4.3193000000000001</v>
      </c>
      <c r="F42" s="27">
        <v>0.22042999999999999</v>
      </c>
      <c r="G42" s="26">
        <v>7.6299999999999996E-3</v>
      </c>
      <c r="H42" s="26">
        <v>6.9139999999999993E-2</v>
      </c>
      <c r="I42" s="26">
        <v>4.0221</v>
      </c>
      <c r="J42" s="14">
        <v>1</v>
      </c>
      <c r="K42" s="14">
        <v>1</v>
      </c>
      <c r="L42" s="14">
        <f t="shared" si="5"/>
        <v>4.3193000000000001</v>
      </c>
      <c r="M42" s="14">
        <v>49</v>
      </c>
      <c r="N42" s="19">
        <f t="shared" si="4"/>
        <v>211.64570000000001</v>
      </c>
      <c r="P42" s="22"/>
      <c r="Q42" s="22">
        <v>211.65</v>
      </c>
      <c r="S42" s="22"/>
    </row>
    <row r="43" spans="1:19" s="5" customFormat="1" ht="58.5" customHeight="1" x14ac:dyDescent="0.25">
      <c r="A43" s="2">
        <v>8</v>
      </c>
      <c r="B43" s="17" t="s">
        <v>15</v>
      </c>
      <c r="C43" s="17" t="s">
        <v>23</v>
      </c>
      <c r="D43" s="17" t="s">
        <v>18</v>
      </c>
      <c r="E43" s="14">
        <f t="shared" si="3"/>
        <v>3.5285400000000005</v>
      </c>
      <c r="F43" s="15">
        <v>0.41460000000000002</v>
      </c>
      <c r="G43" s="14">
        <v>0.193</v>
      </c>
      <c r="H43" s="14">
        <v>5.5539999999999999E-2</v>
      </c>
      <c r="I43" s="14">
        <v>2.8654000000000002</v>
      </c>
      <c r="J43" s="14">
        <v>1</v>
      </c>
      <c r="K43" s="14">
        <v>1</v>
      </c>
      <c r="L43" s="14">
        <f t="shared" si="5"/>
        <v>3.5285400000000005</v>
      </c>
      <c r="M43" s="14">
        <v>422</v>
      </c>
      <c r="N43" s="19">
        <f t="shared" ref="N43:N52" si="6">L43*M43</f>
        <v>1489.0438800000002</v>
      </c>
      <c r="P43" s="22"/>
      <c r="S43" s="22"/>
    </row>
    <row r="44" spans="1:19" s="5" customFormat="1" ht="58.5" customHeight="1" x14ac:dyDescent="0.25">
      <c r="A44" s="2">
        <v>9</v>
      </c>
      <c r="B44" s="17" t="s">
        <v>16</v>
      </c>
      <c r="C44" s="17" t="s">
        <v>23</v>
      </c>
      <c r="D44" s="17" t="s">
        <v>18</v>
      </c>
      <c r="E44" s="14">
        <f t="shared" si="3"/>
        <v>5.2784399999999998</v>
      </c>
      <c r="F44" s="15">
        <v>1.6959</v>
      </c>
      <c r="G44" s="14">
        <v>0.193</v>
      </c>
      <c r="H44" s="14">
        <v>5.5539999999999999E-2</v>
      </c>
      <c r="I44" s="14">
        <v>3.3340000000000001</v>
      </c>
      <c r="J44" s="14">
        <v>1</v>
      </c>
      <c r="K44" s="14">
        <v>1</v>
      </c>
      <c r="L44" s="14">
        <f t="shared" si="5"/>
        <v>5.2784399999999998</v>
      </c>
      <c r="M44" s="14">
        <v>158</v>
      </c>
      <c r="N44" s="19">
        <f t="shared" si="6"/>
        <v>833.99351999999999</v>
      </c>
      <c r="P44" s="22"/>
      <c r="S44" s="22"/>
    </row>
    <row r="45" spans="1:19" s="5" customFormat="1" ht="58.5" customHeight="1" x14ac:dyDescent="0.25">
      <c r="A45" s="2">
        <v>10</v>
      </c>
      <c r="B45" s="17" t="s">
        <v>24</v>
      </c>
      <c r="C45" s="17" t="s">
        <v>23</v>
      </c>
      <c r="D45" s="17" t="s">
        <v>22</v>
      </c>
      <c r="E45" s="14">
        <f t="shared" ref="E45:E52" si="7">F45+G45+H45+I45</f>
        <v>30.5669</v>
      </c>
      <c r="F45" s="15">
        <v>29.75</v>
      </c>
      <c r="G45" s="14">
        <v>0</v>
      </c>
      <c r="H45" s="14">
        <v>0</v>
      </c>
      <c r="I45" s="14">
        <v>0.81689999999999996</v>
      </c>
      <c r="J45" s="14">
        <v>1</v>
      </c>
      <c r="K45" s="14">
        <v>1</v>
      </c>
      <c r="L45" s="14">
        <f t="shared" si="5"/>
        <v>30.5669</v>
      </c>
      <c r="M45" s="14">
        <v>20</v>
      </c>
      <c r="N45" s="19">
        <f t="shared" si="6"/>
        <v>611.33799999999997</v>
      </c>
      <c r="S45" s="22"/>
    </row>
    <row r="46" spans="1:19" s="5" customFormat="1" ht="58.5" customHeight="1" x14ac:dyDescent="0.25">
      <c r="A46" s="2">
        <v>11</v>
      </c>
      <c r="B46" s="17" t="s">
        <v>21</v>
      </c>
      <c r="C46" s="17" t="s">
        <v>23</v>
      </c>
      <c r="D46" s="17" t="s">
        <v>22</v>
      </c>
      <c r="E46" s="14">
        <f t="shared" si="7"/>
        <v>0.22757100000000002</v>
      </c>
      <c r="F46" s="25">
        <v>0.15490000000000001</v>
      </c>
      <c r="G46" s="25">
        <v>1.397E-2</v>
      </c>
      <c r="H46" s="25">
        <v>1.0200000000000001E-2</v>
      </c>
      <c r="I46" s="25">
        <v>4.8501000000000002E-2</v>
      </c>
      <c r="J46" s="14">
        <v>1</v>
      </c>
      <c r="K46" s="14">
        <v>1</v>
      </c>
      <c r="L46" s="14">
        <f t="shared" si="5"/>
        <v>0.22757100000000002</v>
      </c>
      <c r="M46" s="25">
        <v>6217</v>
      </c>
      <c r="N46" s="19">
        <f t="shared" si="6"/>
        <v>1414.8089070000001</v>
      </c>
      <c r="S46" s="22"/>
    </row>
    <row r="47" spans="1:19" s="5" customFormat="1" ht="58.5" customHeight="1" x14ac:dyDescent="0.25">
      <c r="A47" s="2">
        <v>12</v>
      </c>
      <c r="B47" s="17" t="s">
        <v>17</v>
      </c>
      <c r="C47" s="17" t="s">
        <v>23</v>
      </c>
      <c r="D47" s="17" t="s">
        <v>22</v>
      </c>
      <c r="E47" s="14">
        <f t="shared" si="7"/>
        <v>0.97639999999999993</v>
      </c>
      <c r="F47" s="15">
        <v>0.20100000000000001</v>
      </c>
      <c r="G47" s="14">
        <v>9.69E-2</v>
      </c>
      <c r="H47" s="14">
        <v>2.18E-2</v>
      </c>
      <c r="I47" s="14">
        <v>0.65669999999999995</v>
      </c>
      <c r="J47" s="14">
        <v>1</v>
      </c>
      <c r="K47" s="14">
        <v>1</v>
      </c>
      <c r="L47" s="14">
        <f t="shared" si="5"/>
        <v>0.97639999999999993</v>
      </c>
      <c r="M47" s="14">
        <v>18</v>
      </c>
      <c r="N47" s="19">
        <f>L47*M47</f>
        <v>17.575199999999999</v>
      </c>
      <c r="S47" s="22"/>
    </row>
    <row r="48" spans="1:19" ht="52.5" customHeight="1" x14ac:dyDescent="0.25">
      <c r="A48" s="2">
        <v>13</v>
      </c>
      <c r="B48" s="4" t="s">
        <v>33</v>
      </c>
      <c r="C48" s="4" t="s">
        <v>27</v>
      </c>
      <c r="D48" s="4" t="s">
        <v>18</v>
      </c>
      <c r="E48" s="14">
        <f t="shared" si="7"/>
        <v>5.2620000000000005</v>
      </c>
      <c r="F48" s="15">
        <v>3.202</v>
      </c>
      <c r="G48" s="14">
        <v>0</v>
      </c>
      <c r="H48" s="14">
        <v>0</v>
      </c>
      <c r="I48" s="14">
        <v>2.06</v>
      </c>
      <c r="J48" s="14"/>
      <c r="K48" s="14"/>
      <c r="L48" s="14">
        <f>E48</f>
        <v>5.2620000000000005</v>
      </c>
      <c r="M48" s="14">
        <v>630</v>
      </c>
      <c r="N48" s="19">
        <f t="shared" si="6"/>
        <v>3315.0600000000004</v>
      </c>
      <c r="P48" s="22"/>
      <c r="Q48" s="7"/>
      <c r="R48" s="7"/>
    </row>
    <row r="49" spans="1:19" ht="41.25" customHeight="1" x14ac:dyDescent="0.25">
      <c r="A49" s="2">
        <v>14</v>
      </c>
      <c r="B49" s="4" t="s">
        <v>25</v>
      </c>
      <c r="C49" s="4" t="s">
        <v>27</v>
      </c>
      <c r="D49" s="4" t="s">
        <v>22</v>
      </c>
      <c r="E49" s="14">
        <f t="shared" si="7"/>
        <v>0.64200000000000002</v>
      </c>
      <c r="F49" s="15">
        <v>0.38500000000000001</v>
      </c>
      <c r="G49" s="14">
        <v>0</v>
      </c>
      <c r="H49" s="14">
        <v>0</v>
      </c>
      <c r="I49" s="14">
        <v>0.25700000000000001</v>
      </c>
      <c r="J49" s="14">
        <v>1</v>
      </c>
      <c r="K49" s="14">
        <v>1</v>
      </c>
      <c r="L49" s="14">
        <f>E49</f>
        <v>0.64200000000000002</v>
      </c>
      <c r="M49" s="14">
        <v>320</v>
      </c>
      <c r="N49" s="19">
        <f t="shared" si="6"/>
        <v>205.44</v>
      </c>
    </row>
    <row r="50" spans="1:19" ht="51.75" customHeight="1" x14ac:dyDescent="0.25">
      <c r="A50" s="2">
        <v>15</v>
      </c>
      <c r="B50" s="4" t="s">
        <v>26</v>
      </c>
      <c r="C50" s="4" t="s">
        <v>27</v>
      </c>
      <c r="D50" s="4" t="s">
        <v>18</v>
      </c>
      <c r="E50" s="14">
        <f t="shared" si="7"/>
        <v>0.56299999999999994</v>
      </c>
      <c r="F50" s="15">
        <v>0.36799999999999999</v>
      </c>
      <c r="G50" s="14">
        <v>0</v>
      </c>
      <c r="H50" s="14">
        <v>0</v>
      </c>
      <c r="I50" s="14">
        <v>0.19500000000000001</v>
      </c>
      <c r="J50" s="14">
        <v>1</v>
      </c>
      <c r="K50" s="14">
        <v>1</v>
      </c>
      <c r="L50" s="14">
        <f>E50</f>
        <v>0.56299999999999994</v>
      </c>
      <c r="M50" s="14">
        <v>730</v>
      </c>
      <c r="N50" s="19">
        <f t="shared" si="6"/>
        <v>410.98999999999995</v>
      </c>
    </row>
    <row r="51" spans="1:19" ht="39.75" customHeight="1" x14ac:dyDescent="0.25">
      <c r="A51" s="2">
        <v>16</v>
      </c>
      <c r="B51" s="4" t="s">
        <v>28</v>
      </c>
      <c r="C51" s="4" t="s">
        <v>30</v>
      </c>
      <c r="D51" s="4" t="s">
        <v>18</v>
      </c>
      <c r="E51" s="14">
        <f t="shared" si="7"/>
        <v>56.013999999999996</v>
      </c>
      <c r="F51" s="15">
        <v>20.994</v>
      </c>
      <c r="G51" s="14">
        <v>2.8250000000000002</v>
      </c>
      <c r="H51" s="14">
        <v>0.20200000000000001</v>
      </c>
      <c r="I51" s="14">
        <v>31.992999999999999</v>
      </c>
      <c r="J51" s="14">
        <v>1</v>
      </c>
      <c r="K51" s="14">
        <v>1</v>
      </c>
      <c r="L51" s="14">
        <f>E51</f>
        <v>56.013999999999996</v>
      </c>
      <c r="M51" s="14">
        <v>247</v>
      </c>
      <c r="N51" s="19">
        <f t="shared" si="6"/>
        <v>13835.457999999999</v>
      </c>
      <c r="P51" s="7"/>
      <c r="Q51" s="7"/>
    </row>
    <row r="52" spans="1:19" ht="29.25" customHeight="1" x14ac:dyDescent="0.25">
      <c r="A52" s="2">
        <v>17</v>
      </c>
      <c r="B52" s="4" t="s">
        <v>29</v>
      </c>
      <c r="C52" s="4" t="s">
        <v>30</v>
      </c>
      <c r="D52" s="4" t="s">
        <v>18</v>
      </c>
      <c r="E52" s="14">
        <f t="shared" si="7"/>
        <v>39.488599999999998</v>
      </c>
      <c r="F52" s="15">
        <v>10.061999999999999</v>
      </c>
      <c r="G52" s="14">
        <v>2.5059999999999998</v>
      </c>
      <c r="H52" s="14">
        <v>0.1</v>
      </c>
      <c r="I52" s="14">
        <v>26.820599999999999</v>
      </c>
      <c r="J52" s="14">
        <v>1</v>
      </c>
      <c r="K52" s="14">
        <v>1</v>
      </c>
      <c r="L52" s="14">
        <f>E52</f>
        <v>39.488599999999998</v>
      </c>
      <c r="M52" s="14">
        <v>224</v>
      </c>
      <c r="N52" s="19">
        <f t="shared" si="6"/>
        <v>8845.4463999999989</v>
      </c>
      <c r="P52" s="7"/>
    </row>
    <row r="54" spans="1:19" x14ac:dyDescent="0.25">
      <c r="K54" s="52"/>
      <c r="L54" s="52"/>
      <c r="M54" s="52"/>
      <c r="N54" s="55"/>
      <c r="S54" s="7"/>
    </row>
    <row r="55" spans="1:19" ht="70.5" customHeight="1" x14ac:dyDescent="0.25">
      <c r="C55" s="41" t="s">
        <v>35</v>
      </c>
      <c r="D55" s="42"/>
      <c r="E55" s="42"/>
      <c r="F55" s="42"/>
      <c r="G55" s="42"/>
      <c r="H55" s="42"/>
      <c r="I55" s="42"/>
      <c r="J55" s="42"/>
      <c r="K55" s="42"/>
      <c r="L55" s="42"/>
      <c r="M55" s="42"/>
      <c r="P55" s="43"/>
      <c r="Q55" s="43"/>
      <c r="R55" s="43"/>
      <c r="S55" s="18"/>
    </row>
    <row r="56" spans="1:19" x14ac:dyDescent="0.25">
      <c r="P56" s="43"/>
      <c r="Q56" s="43"/>
      <c r="R56" s="43"/>
      <c r="S56" s="43"/>
    </row>
    <row r="57" spans="1:19" x14ac:dyDescent="0.25">
      <c r="P57" s="40"/>
      <c r="Q57" s="40"/>
      <c r="R57" s="40"/>
      <c r="S57" s="7"/>
    </row>
    <row r="58" spans="1:19" ht="39" customHeight="1" x14ac:dyDescent="0.25">
      <c r="A58" s="32" t="s">
        <v>0</v>
      </c>
      <c r="B58" s="34" t="s">
        <v>1</v>
      </c>
      <c r="C58" s="34" t="s">
        <v>2</v>
      </c>
      <c r="D58" s="34" t="s">
        <v>3</v>
      </c>
      <c r="E58" s="36" t="s">
        <v>8</v>
      </c>
      <c r="F58" s="37"/>
      <c r="G58" s="37"/>
      <c r="H58" s="37"/>
      <c r="I58" s="37"/>
      <c r="J58" s="34" t="s">
        <v>9</v>
      </c>
      <c r="K58" s="34" t="s">
        <v>10</v>
      </c>
      <c r="L58" s="34" t="s">
        <v>11</v>
      </c>
      <c r="M58" s="34" t="s">
        <v>12</v>
      </c>
      <c r="N58" s="38" t="s">
        <v>13</v>
      </c>
      <c r="P58" s="8"/>
      <c r="Q58" s="8"/>
      <c r="R58" s="44"/>
      <c r="S58" s="45"/>
    </row>
    <row r="59" spans="1:19" ht="31.5" customHeight="1" x14ac:dyDescent="0.25">
      <c r="A59" s="33"/>
      <c r="B59" s="35"/>
      <c r="C59" s="35"/>
      <c r="D59" s="35"/>
      <c r="E59" s="16" t="s">
        <v>7</v>
      </c>
      <c r="F59" s="17" t="s">
        <v>4</v>
      </c>
      <c r="G59" s="17" t="s">
        <v>5</v>
      </c>
      <c r="H59" s="17" t="s">
        <v>6</v>
      </c>
      <c r="I59" s="17" t="s">
        <v>31</v>
      </c>
      <c r="J59" s="35"/>
      <c r="K59" s="35"/>
      <c r="L59" s="35"/>
      <c r="M59" s="35"/>
      <c r="N59" s="39"/>
      <c r="P59" s="9"/>
      <c r="Q59" s="9"/>
      <c r="R59" s="7"/>
      <c r="S59" s="28"/>
    </row>
    <row r="60" spans="1:19" s="5" customFormat="1" ht="19.5" customHeight="1" x14ac:dyDescent="0.25">
      <c r="A60" s="2">
        <v>1</v>
      </c>
      <c r="B60" s="17" t="s">
        <v>14</v>
      </c>
      <c r="C60" s="17" t="s">
        <v>19</v>
      </c>
      <c r="D60" s="17" t="s">
        <v>18</v>
      </c>
      <c r="E60" s="14">
        <f t="shared" ref="E60:E71" si="8">F60+G60+H60+I60</f>
        <v>2.3614999999999999</v>
      </c>
      <c r="F60" s="15">
        <v>0.44500000000000001</v>
      </c>
      <c r="G60" s="14">
        <v>0.49099999999999999</v>
      </c>
      <c r="H60" s="14">
        <v>4.4400000000000002E-2</v>
      </c>
      <c r="I60" s="14">
        <v>1.3811</v>
      </c>
      <c r="J60" s="14">
        <v>1</v>
      </c>
      <c r="K60" s="14">
        <v>1</v>
      </c>
      <c r="L60" s="14">
        <f>E60*J60*K60</f>
        <v>2.3614999999999999</v>
      </c>
      <c r="M60" s="20">
        <v>950</v>
      </c>
      <c r="N60" s="19">
        <f t="shared" ref="N60:N76" si="9">L60*M60</f>
        <v>2243.4249999999997</v>
      </c>
      <c r="Q60" s="7"/>
      <c r="R60" s="1"/>
      <c r="S60" s="7"/>
    </row>
    <row r="61" spans="1:19" s="5" customFormat="1" ht="25.5" customHeight="1" x14ac:dyDescent="0.25">
      <c r="A61" s="2">
        <v>2</v>
      </c>
      <c r="B61" s="17" t="s">
        <v>15</v>
      </c>
      <c r="C61" s="17" t="s">
        <v>19</v>
      </c>
      <c r="D61" s="17" t="s">
        <v>18</v>
      </c>
      <c r="E61" s="14">
        <f t="shared" si="8"/>
        <v>0.65170000000000006</v>
      </c>
      <c r="F61" s="15">
        <v>0.47499999999999998</v>
      </c>
      <c r="G61" s="14">
        <v>6.0999999999999999E-2</v>
      </c>
      <c r="H61" s="14">
        <v>2E-3</v>
      </c>
      <c r="I61" s="14">
        <v>0.1137</v>
      </c>
      <c r="J61" s="14">
        <v>1</v>
      </c>
      <c r="K61" s="14">
        <v>1</v>
      </c>
      <c r="L61" s="14">
        <f>E61*J61*K61</f>
        <v>0.65170000000000006</v>
      </c>
      <c r="M61" s="20">
        <v>5800</v>
      </c>
      <c r="N61" s="19">
        <f t="shared" si="9"/>
        <v>3779.86</v>
      </c>
      <c r="Q61" s="7"/>
      <c r="R61" s="1"/>
    </row>
    <row r="62" spans="1:19" s="5" customFormat="1" ht="30.75" customHeight="1" x14ac:dyDescent="0.25">
      <c r="A62" s="2">
        <v>3</v>
      </c>
      <c r="B62" s="17" t="s">
        <v>16</v>
      </c>
      <c r="C62" s="17" t="s">
        <v>19</v>
      </c>
      <c r="D62" s="17" t="s">
        <v>18</v>
      </c>
      <c r="E62" s="14">
        <f t="shared" si="8"/>
        <v>1.2299</v>
      </c>
      <c r="F62" s="15">
        <v>0.11799999999999999</v>
      </c>
      <c r="G62" s="14">
        <v>5.2999999999999999E-2</v>
      </c>
      <c r="H62" s="14">
        <v>2E-3</v>
      </c>
      <c r="I62" s="14">
        <v>1.0569</v>
      </c>
      <c r="J62" s="14"/>
      <c r="K62" s="14">
        <v>1</v>
      </c>
      <c r="L62" s="14">
        <f>E62</f>
        <v>1.2299</v>
      </c>
      <c r="M62" s="20">
        <v>3490</v>
      </c>
      <c r="N62" s="19">
        <f t="shared" si="9"/>
        <v>4292.3509999999997</v>
      </c>
      <c r="Q62" s="7"/>
      <c r="R62" s="1"/>
    </row>
    <row r="63" spans="1:19" s="5" customFormat="1" ht="58.5" customHeight="1" x14ac:dyDescent="0.25">
      <c r="A63" s="2">
        <v>4</v>
      </c>
      <c r="B63" s="17" t="s">
        <v>17</v>
      </c>
      <c r="C63" s="17" t="s">
        <v>19</v>
      </c>
      <c r="D63" s="17" t="s">
        <v>18</v>
      </c>
      <c r="E63" s="14">
        <f t="shared" si="8"/>
        <v>2.944</v>
      </c>
      <c r="F63" s="15">
        <v>1.2E-2</v>
      </c>
      <c r="G63" s="14">
        <v>0.78400000000000003</v>
      </c>
      <c r="H63" s="14">
        <v>9.6000000000000002E-2</v>
      </c>
      <c r="I63" s="14">
        <v>2.052</v>
      </c>
      <c r="J63" s="14">
        <v>1</v>
      </c>
      <c r="K63" s="14">
        <v>1</v>
      </c>
      <c r="L63" s="14">
        <f t="shared" ref="L63:L71" si="10">E63*J63*K63</f>
        <v>2.944</v>
      </c>
      <c r="M63" s="20">
        <v>6</v>
      </c>
      <c r="N63" s="19">
        <f t="shared" si="9"/>
        <v>17.664000000000001</v>
      </c>
      <c r="Q63" s="7"/>
      <c r="R63" s="1"/>
    </row>
    <row r="64" spans="1:19" s="5" customFormat="1" ht="45" customHeight="1" x14ac:dyDescent="0.25">
      <c r="A64" s="2">
        <v>5</v>
      </c>
      <c r="B64" s="17" t="s">
        <v>20</v>
      </c>
      <c r="C64" s="17" t="s">
        <v>19</v>
      </c>
      <c r="D64" s="17" t="s">
        <v>22</v>
      </c>
      <c r="E64" s="14">
        <f t="shared" si="8"/>
        <v>0.7762</v>
      </c>
      <c r="F64" s="15">
        <v>0.19800000000000001</v>
      </c>
      <c r="G64" s="14">
        <v>1.6000000000000001E-3</v>
      </c>
      <c r="H64" s="14">
        <v>0.2</v>
      </c>
      <c r="I64" s="14">
        <v>0.37659999999999999</v>
      </c>
      <c r="J64" s="14">
        <v>1</v>
      </c>
      <c r="K64" s="14">
        <v>1</v>
      </c>
      <c r="L64" s="14">
        <f t="shared" si="10"/>
        <v>0.7762</v>
      </c>
      <c r="M64" s="20">
        <v>660</v>
      </c>
      <c r="N64" s="19">
        <f t="shared" si="9"/>
        <v>512.29200000000003</v>
      </c>
      <c r="Q64" s="7"/>
      <c r="R64" s="1"/>
    </row>
    <row r="65" spans="1:30" s="5" customFormat="1" ht="32.25" customHeight="1" x14ac:dyDescent="0.25">
      <c r="A65" s="2">
        <v>6</v>
      </c>
      <c r="B65" s="17" t="s">
        <v>21</v>
      </c>
      <c r="C65" s="17" t="s">
        <v>19</v>
      </c>
      <c r="D65" s="17" t="s">
        <v>22</v>
      </c>
      <c r="E65" s="14">
        <f t="shared" si="8"/>
        <v>0.22849999999999998</v>
      </c>
      <c r="F65" s="15">
        <v>0.1135</v>
      </c>
      <c r="G65" s="14">
        <v>6.0999999999999999E-2</v>
      </c>
      <c r="H65" s="14">
        <v>2E-3</v>
      </c>
      <c r="I65" s="14">
        <v>5.1999999999999998E-2</v>
      </c>
      <c r="J65" s="14">
        <v>1</v>
      </c>
      <c r="K65" s="14">
        <v>1</v>
      </c>
      <c r="L65" s="14">
        <f t="shared" si="10"/>
        <v>0.22849999999999998</v>
      </c>
      <c r="M65" s="20">
        <v>29000</v>
      </c>
      <c r="N65" s="19">
        <f t="shared" si="9"/>
        <v>6626.4999999999991</v>
      </c>
      <c r="Q65" s="7"/>
      <c r="R65" s="1"/>
    </row>
    <row r="66" spans="1:30" s="5" customFormat="1" ht="58.5" customHeight="1" x14ac:dyDescent="0.25">
      <c r="A66" s="2">
        <v>7</v>
      </c>
      <c r="B66" s="17" t="s">
        <v>17</v>
      </c>
      <c r="C66" s="17" t="s">
        <v>19</v>
      </c>
      <c r="D66" s="17" t="s">
        <v>22</v>
      </c>
      <c r="E66" s="14">
        <f t="shared" si="8"/>
        <v>3.7152000000000003</v>
      </c>
      <c r="F66" s="27">
        <v>0.22042999999999999</v>
      </c>
      <c r="G66" s="26">
        <v>7.6299999999999996E-3</v>
      </c>
      <c r="H66" s="26">
        <v>6.9139999999999993E-2</v>
      </c>
      <c r="I66" s="14">
        <v>3.4180000000000001</v>
      </c>
      <c r="J66" s="14">
        <v>1</v>
      </c>
      <c r="K66" s="14">
        <v>1</v>
      </c>
      <c r="L66" s="14">
        <f t="shared" si="10"/>
        <v>3.7152000000000003</v>
      </c>
      <c r="M66" s="20">
        <v>52</v>
      </c>
      <c r="N66" s="19">
        <f t="shared" si="9"/>
        <v>193.19040000000001</v>
      </c>
      <c r="P66" s="22"/>
      <c r="Q66" s="7"/>
      <c r="R66" s="1"/>
    </row>
    <row r="67" spans="1:30" s="5" customFormat="1" ht="93.75" customHeight="1" x14ac:dyDescent="0.25">
      <c r="A67" s="2">
        <v>8</v>
      </c>
      <c r="B67" s="17" t="s">
        <v>15</v>
      </c>
      <c r="C67" s="17" t="s">
        <v>23</v>
      </c>
      <c r="D67" s="17" t="s">
        <v>18</v>
      </c>
      <c r="E67" s="14">
        <f t="shared" si="8"/>
        <v>3.4263399999999997</v>
      </c>
      <c r="F67" s="15">
        <v>0.41460000000000002</v>
      </c>
      <c r="G67" s="14">
        <v>0.193</v>
      </c>
      <c r="H67" s="14">
        <v>5.5539999999999999E-2</v>
      </c>
      <c r="I67" s="14">
        <v>2.7631999999999999</v>
      </c>
      <c r="J67" s="14">
        <v>1</v>
      </c>
      <c r="K67" s="14">
        <v>1</v>
      </c>
      <c r="L67" s="14">
        <f t="shared" si="10"/>
        <v>3.4263399999999997</v>
      </c>
      <c r="M67" s="14">
        <v>434</v>
      </c>
      <c r="N67" s="19">
        <f t="shared" si="9"/>
        <v>1487.0315599999999</v>
      </c>
      <c r="P67" s="22"/>
      <c r="Q67" s="22"/>
    </row>
    <row r="68" spans="1:30" s="5" customFormat="1" ht="43.5" customHeight="1" x14ac:dyDescent="0.25">
      <c r="A68" s="2">
        <v>9</v>
      </c>
      <c r="B68" s="17" t="s">
        <v>16</v>
      </c>
      <c r="C68" s="17" t="s">
        <v>23</v>
      </c>
      <c r="D68" s="17" t="s">
        <v>18</v>
      </c>
      <c r="E68" s="14">
        <f t="shared" si="8"/>
        <v>5.0173399999999999</v>
      </c>
      <c r="F68" s="15">
        <v>1.6959</v>
      </c>
      <c r="G68" s="14">
        <v>0.193</v>
      </c>
      <c r="H68" s="14">
        <v>5.5539999999999999E-2</v>
      </c>
      <c r="I68" s="14">
        <v>3.0729000000000002</v>
      </c>
      <c r="J68" s="14">
        <v>1</v>
      </c>
      <c r="K68" s="14">
        <v>1</v>
      </c>
      <c r="L68" s="14">
        <f t="shared" si="10"/>
        <v>5.0173399999999999</v>
      </c>
      <c r="M68" s="14">
        <v>166</v>
      </c>
      <c r="N68" s="19">
        <f t="shared" si="9"/>
        <v>832.87843999999996</v>
      </c>
      <c r="O68" s="30"/>
      <c r="P68" s="22"/>
      <c r="Q68" s="22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1"/>
    </row>
    <row r="69" spans="1:30" s="5" customFormat="1" ht="43.5" customHeight="1" x14ac:dyDescent="0.25">
      <c r="A69" s="2">
        <v>10</v>
      </c>
      <c r="B69" s="17" t="s">
        <v>24</v>
      </c>
      <c r="C69" s="17" t="s">
        <v>23</v>
      </c>
      <c r="D69" s="17" t="s">
        <v>22</v>
      </c>
      <c r="E69" s="14">
        <f t="shared" si="8"/>
        <v>24.428000000000001</v>
      </c>
      <c r="F69" s="15">
        <v>23.03</v>
      </c>
      <c r="G69" s="14">
        <v>0</v>
      </c>
      <c r="H69" s="14">
        <v>1.3979999999999999</v>
      </c>
      <c r="I69" s="14"/>
      <c r="J69" s="14">
        <v>1</v>
      </c>
      <c r="K69" s="14">
        <v>1</v>
      </c>
      <c r="L69" s="14">
        <f t="shared" si="10"/>
        <v>24.428000000000001</v>
      </c>
      <c r="M69" s="14">
        <v>25</v>
      </c>
      <c r="N69" s="19">
        <f t="shared" si="9"/>
        <v>610.70000000000005</v>
      </c>
      <c r="O69" s="30"/>
      <c r="Q69" s="22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1"/>
    </row>
    <row r="70" spans="1:30" s="5" customFormat="1" ht="43.5" customHeight="1" x14ac:dyDescent="0.25">
      <c r="A70" s="2">
        <v>11</v>
      </c>
      <c r="B70" s="17" t="s">
        <v>21</v>
      </c>
      <c r="C70" s="17" t="s">
        <v>23</v>
      </c>
      <c r="D70" s="17" t="s">
        <v>22</v>
      </c>
      <c r="E70" s="14">
        <f t="shared" si="8"/>
        <v>0.21837000000000001</v>
      </c>
      <c r="F70" s="25">
        <v>0.15490000000000001</v>
      </c>
      <c r="G70" s="25">
        <v>1.397E-2</v>
      </c>
      <c r="H70" s="25">
        <v>1.0200000000000001E-2</v>
      </c>
      <c r="I70" s="25">
        <v>3.9300000000000002E-2</v>
      </c>
      <c r="J70" s="14">
        <v>1</v>
      </c>
      <c r="K70" s="14">
        <v>1</v>
      </c>
      <c r="L70" s="14">
        <f t="shared" si="10"/>
        <v>0.21837000000000001</v>
      </c>
      <c r="M70" s="25">
        <v>6468</v>
      </c>
      <c r="N70" s="19">
        <f t="shared" si="9"/>
        <v>1412.41716</v>
      </c>
      <c r="O70" s="30"/>
      <c r="Q70" s="22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1"/>
    </row>
    <row r="71" spans="1:30" s="5" customFormat="1" ht="52.5" customHeight="1" x14ac:dyDescent="0.25">
      <c r="A71" s="2">
        <v>12</v>
      </c>
      <c r="B71" s="17" t="s">
        <v>17</v>
      </c>
      <c r="C71" s="17" t="s">
        <v>23</v>
      </c>
      <c r="D71" s="17" t="s">
        <v>22</v>
      </c>
      <c r="E71" s="14">
        <f t="shared" si="8"/>
        <v>0.79269999999999996</v>
      </c>
      <c r="F71" s="15">
        <v>0.20100000000000001</v>
      </c>
      <c r="G71" s="14">
        <v>9.69E-2</v>
      </c>
      <c r="H71" s="14">
        <v>2.18E-2</v>
      </c>
      <c r="I71" s="14">
        <v>0.47299999999999998</v>
      </c>
      <c r="J71" s="14">
        <v>1</v>
      </c>
      <c r="K71" s="14">
        <v>1</v>
      </c>
      <c r="L71" s="14">
        <f t="shared" si="10"/>
        <v>0.79269999999999996</v>
      </c>
      <c r="M71" s="14">
        <v>22</v>
      </c>
      <c r="N71" s="19">
        <f>L71*M71</f>
        <v>17.439399999999999</v>
      </c>
      <c r="Q71" s="22"/>
    </row>
    <row r="72" spans="1:30" ht="52.5" customHeight="1" x14ac:dyDescent="0.25">
      <c r="A72" s="2">
        <v>13</v>
      </c>
      <c r="B72" s="17" t="s">
        <v>33</v>
      </c>
      <c r="C72" s="17" t="s">
        <v>27</v>
      </c>
      <c r="D72" s="17" t="s">
        <v>18</v>
      </c>
      <c r="E72" s="14">
        <f>F72+G72+H72+I72</f>
        <v>5.2519999999999998</v>
      </c>
      <c r="F72" s="15">
        <v>3.202</v>
      </c>
      <c r="G72" s="14">
        <v>0</v>
      </c>
      <c r="H72" s="14">
        <v>0</v>
      </c>
      <c r="I72" s="14">
        <v>2.0499999999999998</v>
      </c>
      <c r="J72" s="20">
        <v>1</v>
      </c>
      <c r="K72" s="20">
        <v>1</v>
      </c>
      <c r="L72" s="20">
        <f>E72</f>
        <v>5.2519999999999998</v>
      </c>
      <c r="M72" s="20">
        <v>630</v>
      </c>
      <c r="N72" s="21">
        <f t="shared" si="9"/>
        <v>3308.7599999999998</v>
      </c>
      <c r="P72" s="22"/>
      <c r="R72" s="7"/>
    </row>
    <row r="73" spans="1:30" ht="41.25" customHeight="1" x14ac:dyDescent="0.25">
      <c r="A73" s="2">
        <v>14</v>
      </c>
      <c r="B73" s="17" t="s">
        <v>25</v>
      </c>
      <c r="C73" s="17" t="s">
        <v>27</v>
      </c>
      <c r="D73" s="17" t="s">
        <v>22</v>
      </c>
      <c r="E73" s="14">
        <f>F73+G73+H73+I73</f>
        <v>0.64200000000000002</v>
      </c>
      <c r="F73" s="15">
        <v>0.38500000000000001</v>
      </c>
      <c r="G73" s="14">
        <v>0</v>
      </c>
      <c r="H73" s="14">
        <v>0</v>
      </c>
      <c r="I73" s="14">
        <v>0.25700000000000001</v>
      </c>
      <c r="J73" s="20">
        <v>1</v>
      </c>
      <c r="K73" s="20">
        <v>1</v>
      </c>
      <c r="L73" s="20">
        <f>E73</f>
        <v>0.64200000000000002</v>
      </c>
      <c r="M73" s="20">
        <v>330</v>
      </c>
      <c r="N73" s="21">
        <f t="shared" si="9"/>
        <v>211.86</v>
      </c>
    </row>
    <row r="74" spans="1:30" ht="51.75" customHeight="1" x14ac:dyDescent="0.25">
      <c r="A74" s="2">
        <v>15</v>
      </c>
      <c r="B74" s="17" t="s">
        <v>26</v>
      </c>
      <c r="C74" s="17" t="s">
        <v>27</v>
      </c>
      <c r="D74" s="17" t="s">
        <v>18</v>
      </c>
      <c r="E74" s="14">
        <f>F74+G74+H74+I74</f>
        <v>0.56299999999999994</v>
      </c>
      <c r="F74" s="15">
        <v>0.36799999999999999</v>
      </c>
      <c r="G74" s="14">
        <v>0</v>
      </c>
      <c r="H74" s="14">
        <v>0</v>
      </c>
      <c r="I74" s="14">
        <v>0.19500000000000001</v>
      </c>
      <c r="J74" s="20">
        <v>1</v>
      </c>
      <c r="K74" s="20">
        <v>1</v>
      </c>
      <c r="L74" s="20">
        <f>E74</f>
        <v>0.56299999999999994</v>
      </c>
      <c r="M74" s="20">
        <v>730</v>
      </c>
      <c r="N74" s="21">
        <f t="shared" si="9"/>
        <v>410.98999999999995</v>
      </c>
    </row>
    <row r="75" spans="1:30" ht="39.75" customHeight="1" x14ac:dyDescent="0.25">
      <c r="A75" s="2">
        <v>16</v>
      </c>
      <c r="B75" s="17" t="s">
        <v>28</v>
      </c>
      <c r="C75" s="17" t="s">
        <v>30</v>
      </c>
      <c r="D75" s="17" t="s">
        <v>18</v>
      </c>
      <c r="E75" s="14">
        <f>F75+G75+H75+I75</f>
        <v>56.013999999999996</v>
      </c>
      <c r="F75" s="15">
        <v>20.994</v>
      </c>
      <c r="G75" s="14">
        <v>2.8250000000000002</v>
      </c>
      <c r="H75" s="14">
        <v>0.20200000000000001</v>
      </c>
      <c r="I75" s="14">
        <v>31.992999999999999</v>
      </c>
      <c r="J75" s="14">
        <v>1</v>
      </c>
      <c r="K75" s="14">
        <v>1</v>
      </c>
      <c r="L75" s="14">
        <f>E75</f>
        <v>56.013999999999996</v>
      </c>
      <c r="M75" s="14">
        <v>247</v>
      </c>
      <c r="N75" s="19">
        <f t="shared" si="9"/>
        <v>13835.457999999999</v>
      </c>
      <c r="Q75" s="7"/>
    </row>
    <row r="76" spans="1:30" ht="39.75" customHeight="1" x14ac:dyDescent="0.25">
      <c r="A76" s="2">
        <v>17</v>
      </c>
      <c r="B76" s="17" t="s">
        <v>29</v>
      </c>
      <c r="C76" s="17" t="s">
        <v>30</v>
      </c>
      <c r="D76" s="17" t="s">
        <v>18</v>
      </c>
      <c r="E76" s="14">
        <f>F76+G76+H76+I76</f>
        <v>39.488599999999998</v>
      </c>
      <c r="F76" s="15">
        <v>10.061999999999999</v>
      </c>
      <c r="G76" s="14">
        <v>2.5059999999999998</v>
      </c>
      <c r="H76" s="14">
        <v>0.1</v>
      </c>
      <c r="I76" s="14">
        <v>26.820599999999999</v>
      </c>
      <c r="J76" s="14">
        <v>1</v>
      </c>
      <c r="K76" s="14">
        <v>1</v>
      </c>
      <c r="L76" s="14">
        <f>E76</f>
        <v>39.488599999999998</v>
      </c>
      <c r="M76" s="14">
        <v>224</v>
      </c>
      <c r="N76" s="19">
        <f t="shared" si="9"/>
        <v>8845.4463999999989</v>
      </c>
    </row>
  </sheetData>
  <mergeCells count="43">
    <mergeCell ref="M10:M11"/>
    <mergeCell ref="N10:N11"/>
    <mergeCell ref="K10:K11"/>
    <mergeCell ref="L10:L11"/>
    <mergeCell ref="A10:A11"/>
    <mergeCell ref="B10:B11"/>
    <mergeCell ref="C10:C11"/>
    <mergeCell ref="J10:J11"/>
    <mergeCell ref="D10:D11"/>
    <mergeCell ref="E10:I10"/>
    <mergeCell ref="K34:K35"/>
    <mergeCell ref="N34:N35"/>
    <mergeCell ref="M34:M35"/>
    <mergeCell ref="A34:A35"/>
    <mergeCell ref="J34:J35"/>
    <mergeCell ref="B34:B35"/>
    <mergeCell ref="E34:I34"/>
    <mergeCell ref="D34:D35"/>
    <mergeCell ref="C34:C35"/>
    <mergeCell ref="K2:M2"/>
    <mergeCell ref="C9:M9"/>
    <mergeCell ref="K7:M7"/>
    <mergeCell ref="K4:N4"/>
    <mergeCell ref="K5:N5"/>
    <mergeCell ref="K3:N3"/>
    <mergeCell ref="N58:N59"/>
    <mergeCell ref="P57:R57"/>
    <mergeCell ref="C31:M31"/>
    <mergeCell ref="P56:S56"/>
    <mergeCell ref="P55:R55"/>
    <mergeCell ref="R58:S58"/>
    <mergeCell ref="C55:M55"/>
    <mergeCell ref="M58:M59"/>
    <mergeCell ref="L34:L35"/>
    <mergeCell ref="K54:M54"/>
    <mergeCell ref="A58:A59"/>
    <mergeCell ref="B58:B59"/>
    <mergeCell ref="J58:J59"/>
    <mergeCell ref="L58:L59"/>
    <mergeCell ref="K58:K59"/>
    <mergeCell ref="C58:C59"/>
    <mergeCell ref="D58:D59"/>
    <mergeCell ref="E58:I58"/>
  </mergeCells>
  <phoneticPr fontId="0" type="noConversion"/>
  <pageMargins left="0.67" right="0.32" top="0.74803149606299213" bottom="0.74803149606299213" header="0.31496062992125984" footer="0.31496062992125984"/>
  <pageSetup paperSize="9" scale="2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ДХШ</dc:creator>
  <cp:lastModifiedBy>Пользователь</cp:lastModifiedBy>
  <cp:lastPrinted>2022-04-21T05:58:26Z</cp:lastPrinted>
  <dcterms:created xsi:type="dcterms:W3CDTF">2020-12-23T13:10:27Z</dcterms:created>
  <dcterms:modified xsi:type="dcterms:W3CDTF">2022-04-21T05:58:27Z</dcterms:modified>
</cp:coreProperties>
</file>